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khosasi\Documents\FRANS POOE_ NATIONAL TREASURY INSTRUCTION NOTES\NEO - INGULA PUMPED STORAGE - DAM\UPLOADED FOR TENDER ISSUE\BOQ\"/>
    </mc:Choice>
  </mc:AlternateContent>
  <bookViews>
    <workbookView xWindow="-120" yWindow="-120" windowWidth="20730" windowHeight="11160"/>
  </bookViews>
  <sheets>
    <sheet name="Cover Page" sheetId="5" r:id="rId1"/>
    <sheet name="Summary" sheetId="2" r:id="rId2"/>
    <sheet name="Gabions" sheetId="1" r:id="rId3"/>
    <sheet name="P&amp;Gs" sheetId="4" r:id="rId4"/>
  </sheets>
  <definedNames>
    <definedName name="_xlnm.Print_Area" localSheetId="2">Gabions!$A$1:$H$75</definedName>
    <definedName name="_xlnm.Print_Area" localSheetId="3">'P&amp;Gs'!$A$1:$F$27</definedName>
    <definedName name="_xlnm.Print_Area" localSheetId="1">Summary!$A$1:$H$21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57" i="1" l="1"/>
  <c r="F19" i="4" l="1"/>
  <c r="F18" i="4"/>
  <c r="F17" i="4"/>
  <c r="F16" i="4"/>
  <c r="F15" i="4"/>
  <c r="F14" i="4"/>
  <c r="F13" i="4"/>
  <c r="F12" i="4"/>
  <c r="F11" i="4"/>
  <c r="F10" i="4"/>
  <c r="F9" i="4"/>
  <c r="F8" i="4"/>
  <c r="F7" i="4"/>
  <c r="H71" i="1"/>
  <c r="H58" i="1"/>
  <c r="H56" i="1"/>
  <c r="H54" i="1"/>
  <c r="H52" i="1"/>
  <c r="H50" i="1"/>
  <c r="H47" i="1"/>
  <c r="H44" i="1"/>
  <c r="H43" i="1"/>
  <c r="H42" i="1"/>
  <c r="H41" i="1"/>
  <c r="H40" i="1"/>
  <c r="H39" i="1"/>
  <c r="H37" i="1"/>
  <c r="H36" i="1"/>
  <c r="H31" i="1"/>
  <c r="H30" i="1"/>
  <c r="H29" i="1"/>
  <c r="F27" i="1"/>
  <c r="H27" i="1" s="1"/>
  <c r="F25" i="1"/>
  <c r="H20" i="1"/>
  <c r="F18" i="1"/>
  <c r="H18" i="1" s="1"/>
  <c r="H17" i="1"/>
  <c r="H16" i="1"/>
  <c r="H14" i="1"/>
  <c r="H10" i="1"/>
  <c r="H5" i="1"/>
  <c r="H4" i="1"/>
  <c r="F22" i="4" l="1"/>
  <c r="H25" i="1"/>
  <c r="G12" i="2" l="1"/>
  <c r="H9" i="2"/>
  <c r="H12" i="2" l="1"/>
  <c r="H13" i="2" s="1"/>
  <c r="H15" i="2" s="1"/>
</calcChain>
</file>

<file path=xl/sharedStrings.xml><?xml version="1.0" encoding="utf-8"?>
<sst xmlns="http://schemas.openxmlformats.org/spreadsheetml/2006/main" count="148" uniqueCount="114">
  <si>
    <t>SCHEDULE A : GABION CONSTRUCTION</t>
  </si>
  <si>
    <t>ITEM</t>
  </si>
  <si>
    <t>DESCRIPTION</t>
  </si>
  <si>
    <t>UOM</t>
  </si>
  <si>
    <t>QTY</t>
  </si>
  <si>
    <t>RATE</t>
  </si>
  <si>
    <t>AMOUNT</t>
  </si>
  <si>
    <t>GABIONS</t>
  </si>
  <si>
    <t xml:space="preserve">Clear and grub vegetation to both embankment </t>
  </si>
  <si>
    <t>m²</t>
  </si>
  <si>
    <t>and stream bed</t>
  </si>
  <si>
    <t>Protection of the works during Construction</t>
  </si>
  <si>
    <t>Diversion of water</t>
  </si>
  <si>
    <t>days</t>
  </si>
  <si>
    <t>Foundation trench excavation and backfilling:</t>
  </si>
  <si>
    <t>(b)</t>
  </si>
  <si>
    <t>In all other classes of material</t>
  </si>
  <si>
    <t>m³</t>
  </si>
  <si>
    <t xml:space="preserve">Surface preparation for bedding the gabions </t>
  </si>
  <si>
    <t>(If required, and as directed by the Supervisor)</t>
  </si>
  <si>
    <t>Trimming of excavations for gabions baskets and matresses,</t>
  </si>
  <si>
    <t>(a)</t>
  </si>
  <si>
    <t>In soft material</t>
  </si>
  <si>
    <t>In hard material</t>
  </si>
  <si>
    <t>Gabions:</t>
  </si>
  <si>
    <t>(c)</t>
  </si>
  <si>
    <t xml:space="preserve">Galvanised gabion baskets, 1m deep </t>
  </si>
  <si>
    <t xml:space="preserve">with 80 mm x 100 mm mesh and 2.4mm </t>
  </si>
  <si>
    <t>dia mesh wire, supplied, installed and filled as per</t>
  </si>
  <si>
    <t>specification</t>
  </si>
  <si>
    <t xml:space="preserve">Galvanised gabion mattresses, 0,3 m deep </t>
  </si>
  <si>
    <t xml:space="preserve">with 80 mm x 100 mm mesh and </t>
  </si>
  <si>
    <t>diaphragms at 1,0 centres and 2.4mm dia</t>
  </si>
  <si>
    <t>mesh wire, filled as per specification</t>
  </si>
  <si>
    <t>Filter fabric, Kaymat U24 or approved</t>
  </si>
  <si>
    <t>equivalent</t>
  </si>
  <si>
    <t xml:space="preserve">Trimming and preparation of material on </t>
  </si>
  <si>
    <t>embankment to be rehabilitated, in all materials</t>
  </si>
  <si>
    <t>Backfilling of Embankment behind gabion baskets</t>
  </si>
  <si>
    <t xml:space="preserve"> to 1: 1.5 slope </t>
  </si>
  <si>
    <t xml:space="preserve">Culvert </t>
  </si>
  <si>
    <t xml:space="preserve">Pre-cast Wing wall set, supply and install as per </t>
  </si>
  <si>
    <t>No</t>
  </si>
  <si>
    <t>Alternative: use of brick wing walls and concrete</t>
  </si>
  <si>
    <t>Prov. Sum</t>
  </si>
  <si>
    <t>foundations</t>
  </si>
  <si>
    <t>Backfilling behind wing walls</t>
  </si>
  <si>
    <t xml:space="preserve"> </t>
  </si>
  <si>
    <t>TOTAL CARRIED TO SUMMARY</t>
  </si>
  <si>
    <t>SCHEDULE OF PRELIMINARY AND GENERAL</t>
  </si>
  <si>
    <t>ITEM NO</t>
  </si>
  <si>
    <t>UNIT</t>
  </si>
  <si>
    <t>PRELIMINARIES  AND GENERAL</t>
  </si>
  <si>
    <t>Contractual Requirements</t>
  </si>
  <si>
    <t>Site establishment &amp; Destablishment</t>
  </si>
  <si>
    <t>Offices and storage sheds</t>
  </si>
  <si>
    <t>Workshops</t>
  </si>
  <si>
    <t>Living accommodation</t>
  </si>
  <si>
    <t>Ablution and latrine facilities</t>
  </si>
  <si>
    <t>Tools and equipment</t>
  </si>
  <si>
    <t>Transport</t>
  </si>
  <si>
    <t>Project Management &amp; Supervision</t>
  </si>
  <si>
    <t>Quality Officer</t>
  </si>
  <si>
    <t>Environmental Officer</t>
  </si>
  <si>
    <t>Safety Officer</t>
  </si>
  <si>
    <t>SHEQ Requirements (PPE, Medicals &amp; Inductions, Covid Compliance, etc)</t>
  </si>
  <si>
    <t>CARRIED TO SUMMARY</t>
  </si>
  <si>
    <t>Item</t>
  </si>
  <si>
    <t>Description</t>
  </si>
  <si>
    <t>Unit</t>
  </si>
  <si>
    <t>Quantity</t>
  </si>
  <si>
    <t>Rate</t>
  </si>
  <si>
    <t>Totals</t>
  </si>
  <si>
    <t>PRELIMINARIES &amp; GENERAL</t>
  </si>
  <si>
    <t>Total</t>
  </si>
  <si>
    <t>EARTHWORKS</t>
  </si>
  <si>
    <t>SITE PREPARATION</t>
  </si>
  <si>
    <t>(d)</t>
  </si>
  <si>
    <t>1.10</t>
  </si>
  <si>
    <t>Gabions</t>
  </si>
  <si>
    <t>Sum</t>
  </si>
  <si>
    <t>Prelimnary &amp; Generals</t>
  </si>
  <si>
    <t>TOTAL EXCLUDING VAT</t>
  </si>
  <si>
    <t>PROJECT NAME: MALACHITE DAM</t>
  </si>
  <si>
    <t>SUMMARY OF COST</t>
  </si>
  <si>
    <t>Attendance on profits on item 1.13(b)</t>
  </si>
  <si>
    <t>Month</t>
  </si>
  <si>
    <t>2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</si>
  <si>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</si>
  <si>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</si>
  <si>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</si>
  <si>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</si>
  <si>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</si>
  <si>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</si>
  <si>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</si>
  <si>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</si>
  <si>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</si>
  <si>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</si>
  <si>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</si>
  <si>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</si>
  <si>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</si>
  <si>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%</t>
  </si>
  <si>
    <t>PRICING INFORMATION</t>
  </si>
  <si>
    <t>INVITATION TO TENDER</t>
  </si>
  <si>
    <r>
      <t>TENDERER’S</t>
    </r>
    <r>
      <rPr>
        <b/>
        <sz val="14"/>
        <rFont val="Arial"/>
        <family val="2"/>
      </rPr>
      <t xml:space="preserve"> NAME: </t>
    </r>
  </si>
  <si>
    <t>THE PRICE:  IN RAND (excluding VAT) :</t>
  </si>
  <si>
    <t>RAND VALUE IN WORDS:</t>
  </si>
  <si>
    <t>DATE :</t>
  </si>
  <si>
    <t>AUTHORISED SIGNATORY (per note below) :</t>
  </si>
  <si>
    <t>NAME :</t>
  </si>
  <si>
    <t>DESIGNATION :</t>
  </si>
  <si>
    <t xml:space="preserve">Chief Eexcutive Officer (Duly authorised to act for and behalf </t>
  </si>
  <si>
    <t>FOR MALACHITE DAM EROSION REHABILITATION - INGULA PUMPED STORAGE</t>
  </si>
  <si>
    <t>ENQUIRY NUMBER: KZN0139/SS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</si>
</sst>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-&quot;R&quot;* #,##0.00_-;\-&quot;R&quot;* #,##0.00_-;_-&quot;R&quot;* &quot;-&quot;??_-;_-@_-"/>
    <numFmt numFmtId="164" formatCode="_ * #,##0.00_ ;_ * \-#,##0.00_ ;_ * &quot;-&quot;??_ ;_ @_ "/>
    <numFmt numFmtId="165" formatCode="#,##0.00;[Red]\-\ #,##0.00;;@"/>
    <numFmt numFmtId="166" formatCode="_ &quot;R&quot;\ * #,##0.00_ ;_ &quot;R&quot;\ * \-#,##0.00_ ;_ &quot;R&quot;\ * &quot;-&quot;??_ ;_ @_ "/>
    <numFmt numFmtId="167" formatCode="0.00_)"/>
    <numFmt numFmtId="168" formatCode="yyyy\-mm\-dd;@"/>
    <numFmt numFmtId="169" formatCode="_ [$€-2]\ * #,##0.00_ ;_ [$€-2]\ * \-#,##0.00_ ;_ [$€-2]\ * &quot;-&quot;??_ ;_ @_ "/>
    <numFmt numFmtId="170" formatCode="&quot;R&quot;\ #,##0.00"/>
    <numFmt numFmtId="171" formatCode="_ [$R-1C09]\ * #,##0.00_ ;_ [$R-1C09]\ * \-#,##0.00_ ;_ [$R-1C09]\ * &quot;-&quot;??_ ;_ @_ "/>
    <numFmt numFmtId="172" formatCode="dd\-mmmm\-yyyy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u/>
      <sz val="10"/>
      <name val="Arial Narrow"/>
      <family val="2"/>
    </font>
    <font>
      <b/>
      <sz val="10"/>
      <name val="Arial"/>
      <family val="2"/>
    </font>
    <font>
      <sz val="12"/>
      <name val="Arial"/>
      <family val="2"/>
    </font>
    <font>
      <b/>
      <sz val="10"/>
      <color theme="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0"/>
      <name val="Tahoma"/>
      <family val="2"/>
    </font>
    <font>
      <b/>
      <sz val="12"/>
      <name val="Tahoma"/>
      <family val="2"/>
    </font>
    <font>
      <b/>
      <sz val="10"/>
      <name val="Tahoma"/>
      <family val="2"/>
    </font>
    <font>
      <b/>
      <sz val="12"/>
      <color indexed="8"/>
      <name val="Tahoma"/>
      <family val="2"/>
    </font>
    <font>
      <b/>
      <sz val="10"/>
      <color indexed="8"/>
      <name val="Tahoma"/>
      <family val="2"/>
    </font>
    <font>
      <b/>
      <sz val="11"/>
      <name val="Tahoma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b/>
      <i/>
      <sz val="10"/>
      <name val="Tahoma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sz val="26"/>
      <name val="Arial"/>
      <family val="2"/>
    </font>
    <font>
      <b/>
      <sz val="20"/>
      <name val="Arial"/>
      <family val="2"/>
    </font>
    <font>
      <b/>
      <u/>
      <sz val="12"/>
      <name val="Arial"/>
      <family val="2"/>
    </font>
    <font>
      <b/>
      <u/>
      <sz val="16"/>
      <name val="Arial"/>
      <family val="2"/>
    </font>
    <font>
      <b/>
      <i/>
      <sz val="14"/>
      <name val="Arial"/>
      <family val="2"/>
    </font>
    <font>
      <b/>
      <u/>
      <sz val="18"/>
      <name val="Arial"/>
      <family val="2"/>
    </font>
    <font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slantDashDot">
        <color indexed="64"/>
      </bottom>
      <diagonal/>
    </border>
    <border>
      <left/>
      <right style="slantDashDot">
        <color indexed="64"/>
      </right>
      <top/>
      <bottom/>
      <diagonal/>
    </border>
    <border>
      <left style="slantDashDot">
        <color indexed="64"/>
      </left>
      <right style="slantDashDot">
        <color indexed="64"/>
      </right>
      <top style="slantDashDot">
        <color indexed="64"/>
      </top>
      <bottom/>
      <diagonal/>
    </border>
    <border>
      <left style="slantDashDot">
        <color indexed="64"/>
      </left>
      <right/>
      <top style="slantDashDot">
        <color indexed="64"/>
      </top>
      <bottom/>
      <diagonal/>
    </border>
    <border>
      <left/>
      <right/>
      <top style="slantDashDot">
        <color indexed="64"/>
      </top>
      <bottom/>
      <diagonal/>
    </border>
    <border>
      <left/>
      <right style="slantDashDot">
        <color indexed="64"/>
      </right>
      <top style="slantDashDot">
        <color indexed="64"/>
      </top>
      <bottom/>
      <diagonal/>
    </border>
    <border>
      <left style="slantDashDot">
        <color indexed="64"/>
      </left>
      <right/>
      <top/>
      <bottom/>
      <diagonal/>
    </border>
    <border>
      <left style="slantDashDot">
        <color indexed="64"/>
      </left>
      <right/>
      <top/>
      <bottom style="slantDashDot">
        <color indexed="64"/>
      </bottom>
      <diagonal/>
    </border>
    <border>
      <left/>
      <right style="slantDashDot">
        <color indexed="64"/>
      </right>
      <top/>
      <bottom style="slantDashDot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3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9" fontId="1" fillId="0" borderId="0" applyFont="0" applyFill="0" applyBorder="0" applyAlignment="0" applyProtection="0"/>
  </cellStyleXfs>
  <cellXfs count="237">
    <xf numFmtId="0" fontId="0" fillId="0" borderId="0" xfId="0"/>
    <xf numFmtId="0" fontId="3" fillId="0" borderId="0" xfId="1" applyFont="1"/>
    <xf numFmtId="0" fontId="4" fillId="0" borderId="0" xfId="1" applyFont="1"/>
    <xf numFmtId="0" fontId="4" fillId="0" borderId="0" xfId="1" applyFont="1" applyAlignment="1">
      <alignment horizontal="center"/>
    </xf>
    <xf numFmtId="3" fontId="4" fillId="0" borderId="0" xfId="1" applyNumberFormat="1" applyFont="1" applyAlignment="1">
      <alignment horizontal="center"/>
    </xf>
    <xf numFmtId="4" fontId="4" fillId="0" borderId="0" xfId="1" applyNumberFormat="1" applyFont="1" applyProtection="1">
      <protection locked="0"/>
    </xf>
    <xf numFmtId="4" fontId="3" fillId="0" borderId="0" xfId="1" applyNumberFormat="1" applyFont="1" applyAlignment="1">
      <alignment horizontal="right"/>
    </xf>
    <xf numFmtId="4" fontId="4" fillId="0" borderId="1" xfId="1" applyNumberFormat="1" applyFont="1" applyBorder="1" applyProtection="1">
      <protection locked="0"/>
    </xf>
    <xf numFmtId="4" fontId="3" fillId="0" borderId="1" xfId="1" applyNumberFormat="1" applyFont="1" applyBorder="1"/>
    <xf numFmtId="0" fontId="3" fillId="0" borderId="2" xfId="1" applyFont="1" applyBorder="1" applyAlignment="1">
      <alignment horizontal="center"/>
    </xf>
    <xf numFmtId="0" fontId="3" fillId="0" borderId="2" xfId="1" applyFont="1" applyBorder="1" applyAlignment="1">
      <alignment horizontal="centerContinuous"/>
    </xf>
    <xf numFmtId="0" fontId="4" fillId="0" borderId="2" xfId="1" applyFont="1" applyBorder="1" applyAlignment="1">
      <alignment horizontal="centerContinuous"/>
    </xf>
    <xf numFmtId="3" fontId="3" fillId="0" borderId="2" xfId="1" applyNumberFormat="1" applyFont="1" applyBorder="1" applyAlignment="1">
      <alignment horizontal="center"/>
    </xf>
    <xf numFmtId="4" fontId="3" fillId="0" borderId="2" xfId="1" applyNumberFormat="1" applyFont="1" applyBorder="1" applyAlignment="1" applyProtection="1">
      <alignment horizontal="center"/>
      <protection locked="0"/>
    </xf>
    <xf numFmtId="4" fontId="3" fillId="0" borderId="2" xfId="1" applyNumberFormat="1" applyFont="1" applyBorder="1" applyAlignment="1">
      <alignment horizontal="centerContinuous"/>
    </xf>
    <xf numFmtId="0" fontId="4" fillId="0" borderId="4" xfId="1" applyFont="1" applyBorder="1"/>
    <xf numFmtId="0" fontId="4" fillId="0" borderId="5" xfId="1" applyFont="1" applyBorder="1"/>
    <xf numFmtId="0" fontId="4" fillId="0" borderId="6" xfId="1" applyFont="1" applyBorder="1"/>
    <xf numFmtId="0" fontId="4" fillId="0" borderId="7" xfId="1" applyFont="1" applyBorder="1"/>
    <xf numFmtId="0" fontId="4" fillId="0" borderId="4" xfId="1" applyFont="1" applyBorder="1" applyAlignment="1">
      <alignment horizontal="center"/>
    </xf>
    <xf numFmtId="3" fontId="4" fillId="0" borderId="4" xfId="1" applyNumberFormat="1" applyFont="1" applyBorder="1" applyAlignment="1">
      <alignment horizontal="center"/>
    </xf>
    <xf numFmtId="4" fontId="4" fillId="0" borderId="3" xfId="2" applyNumberFormat="1" applyFont="1" applyFill="1" applyBorder="1" applyAlignment="1" applyProtection="1">
      <alignment horizontal="right"/>
    </xf>
    <xf numFmtId="4" fontId="4" fillId="0" borderId="3" xfId="1" applyNumberFormat="1" applyFont="1" applyBorder="1" applyProtection="1">
      <protection locked="0"/>
    </xf>
    <xf numFmtId="0" fontId="3" fillId="0" borderId="3" xfId="1" applyFont="1" applyBorder="1"/>
    <xf numFmtId="0" fontId="5" fillId="0" borderId="8" xfId="1" applyFont="1" applyBorder="1"/>
    <xf numFmtId="0" fontId="4" fillId="0" borderId="9" xfId="1" applyFont="1" applyBorder="1"/>
    <xf numFmtId="0" fontId="4" fillId="0" borderId="3" xfId="1" applyFont="1" applyBorder="1" applyAlignment="1">
      <alignment horizontal="center"/>
    </xf>
    <xf numFmtId="3" fontId="4" fillId="0" borderId="3" xfId="1" applyNumberFormat="1" applyFont="1" applyBorder="1" applyAlignment="1">
      <alignment horizontal="center"/>
    </xf>
    <xf numFmtId="0" fontId="4" fillId="0" borderId="8" xfId="1" applyFont="1" applyBorder="1"/>
    <xf numFmtId="44" fontId="4" fillId="0" borderId="3" xfId="1" applyNumberFormat="1" applyFont="1" applyBorder="1" applyProtection="1">
      <protection locked="0"/>
    </xf>
    <xf numFmtId="44" fontId="4" fillId="0" borderId="9" xfId="1" applyNumberFormat="1" applyFont="1" applyBorder="1"/>
    <xf numFmtId="44" fontId="4" fillId="0" borderId="3" xfId="2" applyNumberFormat="1" applyFont="1" applyFill="1" applyBorder="1" applyAlignment="1" applyProtection="1">
      <alignment horizontal="right"/>
    </xf>
    <xf numFmtId="0" fontId="3" fillId="0" borderId="8" xfId="1" applyFont="1" applyBorder="1"/>
    <xf numFmtId="3" fontId="4" fillId="0" borderId="3" xfId="2" applyFont="1" applyFill="1" applyBorder="1" applyAlignment="1" applyProtection="1">
      <alignment horizontal="center"/>
    </xf>
    <xf numFmtId="0" fontId="4" fillId="2" borderId="0" xfId="1" applyFont="1" applyFill="1"/>
    <xf numFmtId="44" fontId="4" fillId="0" borderId="3" xfId="1" applyNumberFormat="1" applyFont="1" applyBorder="1" applyAlignment="1" applyProtection="1">
      <alignment horizontal="right"/>
      <protection locked="0"/>
    </xf>
    <xf numFmtId="0" fontId="3" fillId="0" borderId="3" xfId="1" quotePrefix="1" applyFont="1" applyBorder="1"/>
    <xf numFmtId="3" fontId="4" fillId="0" borderId="3" xfId="2" applyFont="1" applyFill="1" applyBorder="1" applyAlignment="1" applyProtection="1">
      <alignment horizontal="center" vertical="center"/>
    </xf>
    <xf numFmtId="0" fontId="4" fillId="0" borderId="3" xfId="1" applyFont="1" applyBorder="1"/>
    <xf numFmtId="3" fontId="4" fillId="0" borderId="3" xfId="2" applyFont="1" applyFill="1" applyBorder="1" applyAlignment="1" applyProtection="1">
      <alignment horizontal="right"/>
    </xf>
    <xf numFmtId="44" fontId="4" fillId="0" borderId="3" xfId="1" applyNumberFormat="1" applyFont="1" applyBorder="1"/>
    <xf numFmtId="0" fontId="3" fillId="0" borderId="9" xfId="1" applyFont="1" applyBorder="1"/>
    <xf numFmtId="3" fontId="4" fillId="0" borderId="3" xfId="1" applyNumberFormat="1" applyFont="1" applyBorder="1" applyAlignment="1">
      <alignment horizontal="center" vertical="center"/>
    </xf>
    <xf numFmtId="44" fontId="4" fillId="0" borderId="3" xfId="3" applyNumberFormat="1" applyFont="1" applyBorder="1" applyAlignment="1" applyProtection="1">
      <alignment horizontal="right"/>
      <protection locked="0"/>
    </xf>
    <xf numFmtId="0" fontId="4" fillId="3" borderId="8" xfId="1" applyFont="1" applyFill="1" applyBorder="1"/>
    <xf numFmtId="0" fontId="4" fillId="3" borderId="0" xfId="1" applyFont="1" applyFill="1" applyProtection="1">
      <protection locked="0"/>
    </xf>
    <xf numFmtId="0" fontId="4" fillId="3" borderId="9" xfId="1" applyFont="1" applyFill="1" applyBorder="1" applyProtection="1">
      <protection locked="0"/>
    </xf>
    <xf numFmtId="0" fontId="4" fillId="3" borderId="3" xfId="1" applyFont="1" applyFill="1" applyBorder="1" applyAlignment="1">
      <alignment horizontal="center"/>
    </xf>
    <xf numFmtId="3" fontId="4" fillId="3" borderId="3" xfId="2" applyFont="1" applyFill="1" applyBorder="1" applyAlignment="1" applyProtection="1">
      <alignment horizontal="center" vertical="center"/>
    </xf>
    <xf numFmtId="44" fontId="4" fillId="3" borderId="3" xfId="1" applyNumberFormat="1" applyFont="1" applyFill="1" applyBorder="1" applyProtection="1">
      <protection locked="0"/>
    </xf>
    <xf numFmtId="44" fontId="4" fillId="3" borderId="3" xfId="2" applyNumberFormat="1" applyFont="1" applyFill="1" applyBorder="1" applyAlignment="1" applyProtection="1">
      <alignment horizontal="right"/>
    </xf>
    <xf numFmtId="3" fontId="4" fillId="0" borderId="3" xfId="2" applyFont="1" applyBorder="1" applyAlignment="1" applyProtection="1">
      <alignment horizontal="center"/>
    </xf>
    <xf numFmtId="44" fontId="4" fillId="0" borderId="10" xfId="1" applyNumberFormat="1" applyFont="1" applyBorder="1" applyAlignment="1" applyProtection="1">
      <alignment horizontal="right"/>
      <protection locked="0"/>
    </xf>
    <xf numFmtId="0" fontId="3" fillId="0" borderId="4" xfId="1" applyFont="1" applyBorder="1"/>
    <xf numFmtId="0" fontId="3" fillId="0" borderId="5" xfId="1" applyFont="1" applyBorder="1"/>
    <xf numFmtId="0" fontId="3" fillId="0" borderId="6" xfId="1" applyFont="1" applyBorder="1"/>
    <xf numFmtId="0" fontId="4" fillId="0" borderId="6" xfId="1" applyFont="1" applyBorder="1" applyAlignment="1">
      <alignment horizontal="center"/>
    </xf>
    <xf numFmtId="3" fontId="4" fillId="0" borderId="6" xfId="1" applyNumberFormat="1" applyFont="1" applyBorder="1" applyAlignment="1">
      <alignment horizontal="center"/>
    </xf>
    <xf numFmtId="44" fontId="4" fillId="0" borderId="7" xfId="1" applyNumberFormat="1" applyFont="1" applyBorder="1" applyProtection="1">
      <protection locked="0"/>
    </xf>
    <xf numFmtId="44" fontId="4" fillId="0" borderId="4" xfId="1" applyNumberFormat="1" applyFont="1" applyBorder="1"/>
    <xf numFmtId="0" fontId="3" fillId="0" borderId="3" xfId="1" applyFont="1" applyBorder="1" applyAlignment="1">
      <alignment horizontal="center"/>
    </xf>
    <xf numFmtId="44" fontId="4" fillId="0" borderId="9" xfId="1" applyNumberFormat="1" applyFont="1" applyBorder="1" applyProtection="1">
      <protection locked="0"/>
    </xf>
    <xf numFmtId="44" fontId="3" fillId="0" borderId="3" xfId="2" applyNumberFormat="1" applyFont="1" applyBorder="1" applyAlignment="1" applyProtection="1">
      <alignment horizontal="right"/>
    </xf>
    <xf numFmtId="0" fontId="3" fillId="0" borderId="10" xfId="1" applyFont="1" applyBorder="1"/>
    <xf numFmtId="0" fontId="3" fillId="0" borderId="11" xfId="1" applyFont="1" applyBorder="1"/>
    <xf numFmtId="0" fontId="3" fillId="0" borderId="1" xfId="1" applyFont="1" applyBorder="1"/>
    <xf numFmtId="0" fontId="4" fillId="0" borderId="1" xfId="1" applyFont="1" applyBorder="1"/>
    <xf numFmtId="0" fontId="4" fillId="0" borderId="1" xfId="1" applyFont="1" applyBorder="1" applyAlignment="1">
      <alignment horizontal="center"/>
    </xf>
    <xf numFmtId="3" fontId="4" fillId="0" borderId="1" xfId="1" applyNumberFormat="1" applyFont="1" applyBorder="1" applyAlignment="1">
      <alignment horizontal="center"/>
    </xf>
    <xf numFmtId="44" fontId="4" fillId="0" borderId="12" xfId="1" applyNumberFormat="1" applyFont="1" applyBorder="1" applyProtection="1">
      <protection locked="0"/>
    </xf>
    <xf numFmtId="44" fontId="4" fillId="0" borderId="10" xfId="1" applyNumberFormat="1" applyFont="1" applyBorder="1"/>
    <xf numFmtId="4" fontId="4" fillId="0" borderId="0" xfId="1" applyNumberFormat="1" applyFont="1"/>
    <xf numFmtId="4" fontId="4" fillId="0" borderId="0" xfId="1" applyNumberFormat="1" applyFont="1" applyAlignment="1" applyProtection="1">
      <alignment horizontal="right"/>
      <protection locked="0"/>
    </xf>
    <xf numFmtId="4" fontId="4" fillId="0" borderId="0" xfId="1" applyNumberFormat="1" applyFont="1" applyAlignment="1">
      <alignment horizontal="right"/>
    </xf>
    <xf numFmtId="0" fontId="7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0" xfId="0" applyFont="1"/>
    <xf numFmtId="49" fontId="6" fillId="0" borderId="5" xfId="0" applyNumberFormat="1" applyFont="1" applyBorder="1" applyAlignment="1">
      <alignment horizontal="center"/>
    </xf>
    <xf numFmtId="21" fontId="6" fillId="0" borderId="6" xfId="0" applyNumberFormat="1" applyFont="1" applyBorder="1" applyAlignment="1">
      <alignment horizontal="center"/>
    </xf>
    <xf numFmtId="0" fontId="8" fillId="0" borderId="5" xfId="0" applyFont="1" applyBorder="1" applyAlignment="1">
      <alignment horizontal="right"/>
    </xf>
    <xf numFmtId="165" fontId="6" fillId="0" borderId="5" xfId="4" applyNumberFormat="1" applyFont="1" applyFill="1" applyBorder="1"/>
    <xf numFmtId="164" fontId="6" fillId="0" borderId="5" xfId="4" applyFont="1" applyFill="1" applyBorder="1"/>
    <xf numFmtId="165" fontId="6" fillId="0" borderId="4" xfId="4" applyNumberFormat="1" applyFont="1" applyFill="1" applyBorder="1"/>
    <xf numFmtId="0" fontId="2" fillId="0" borderId="0" xfId="0" applyFont="1"/>
    <xf numFmtId="49" fontId="6" fillId="0" borderId="8" xfId="0" applyNumberFormat="1" applyFont="1" applyBorder="1" applyAlignment="1">
      <alignment horizontal="center"/>
    </xf>
    <xf numFmtId="0" fontId="6" fillId="0" borderId="0" xfId="0" applyFont="1"/>
    <xf numFmtId="0" fontId="6" fillId="0" borderId="8" xfId="0" applyFont="1" applyBorder="1" applyAlignment="1">
      <alignment horizontal="left"/>
    </xf>
    <xf numFmtId="165" fontId="6" fillId="0" borderId="8" xfId="4" applyNumberFormat="1" applyFont="1" applyFill="1" applyBorder="1"/>
    <xf numFmtId="164" fontId="6" fillId="0" borderId="8" xfId="4" applyFont="1" applyFill="1" applyBorder="1"/>
    <xf numFmtId="165" fontId="6" fillId="0" borderId="3" xfId="4" applyNumberFormat="1" applyFont="1" applyFill="1" applyBorder="1"/>
    <xf numFmtId="49" fontId="7" fillId="0" borderId="5" xfId="0" applyNumberFormat="1" applyFont="1" applyBorder="1" applyAlignment="1">
      <alignment horizontal="center"/>
    </xf>
    <xf numFmtId="0" fontId="6" fillId="0" borderId="4" xfId="0" applyFont="1" applyBorder="1"/>
    <xf numFmtId="0" fontId="2" fillId="0" borderId="5" xfId="0" applyFont="1" applyBorder="1"/>
    <xf numFmtId="165" fontId="7" fillId="0" borderId="5" xfId="4" applyNumberFormat="1" applyFont="1" applyFill="1" applyBorder="1"/>
    <xf numFmtId="164" fontId="7" fillId="0" borderId="5" xfId="4" applyFont="1" applyFill="1" applyBorder="1"/>
    <xf numFmtId="165" fontId="7" fillId="0" borderId="4" xfId="4" applyNumberFormat="1" applyFont="1" applyFill="1" applyBorder="1"/>
    <xf numFmtId="49" fontId="7" fillId="0" borderId="8" xfId="0" applyNumberFormat="1" applyFont="1" applyBorder="1" applyAlignment="1">
      <alignment horizontal="center"/>
    </xf>
    <xf numFmtId="0" fontId="6" fillId="0" borderId="3" xfId="0" applyFont="1" applyBorder="1"/>
    <xf numFmtId="0" fontId="2" fillId="0" borderId="8" xfId="0" applyFont="1" applyBorder="1"/>
    <xf numFmtId="165" fontId="7" fillId="0" borderId="8" xfId="4" applyNumberFormat="1" applyFont="1" applyFill="1" applyBorder="1"/>
    <xf numFmtId="164" fontId="7" fillId="0" borderId="8" xfId="4" applyFont="1" applyFill="1" applyBorder="1"/>
    <xf numFmtId="165" fontId="7" fillId="0" borderId="3" xfId="4" applyNumberFormat="1" applyFont="1" applyFill="1" applyBorder="1"/>
    <xf numFmtId="49" fontId="9" fillId="0" borderId="8" xfId="0" applyNumberFormat="1" applyFont="1" applyBorder="1" applyAlignment="1">
      <alignment horizontal="center"/>
    </xf>
    <xf numFmtId="0" fontId="9" fillId="0" borderId="3" xfId="0" applyFont="1" applyBorder="1"/>
    <xf numFmtId="0" fontId="9" fillId="0" borderId="0" xfId="0" applyFont="1"/>
    <xf numFmtId="165" fontId="9" fillId="0" borderId="8" xfId="4" applyNumberFormat="1" applyFont="1" applyFill="1" applyBorder="1"/>
    <xf numFmtId="164" fontId="9" fillId="0" borderId="8" xfId="4" applyFont="1" applyFill="1" applyBorder="1"/>
    <xf numFmtId="165" fontId="9" fillId="0" borderId="3" xfId="4" applyNumberFormat="1" applyFont="1" applyFill="1" applyBorder="1"/>
    <xf numFmtId="0" fontId="9" fillId="2" borderId="0" xfId="0" applyFont="1" applyFill="1"/>
    <xf numFmtId="0" fontId="10" fillId="0" borderId="3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2" fillId="0" borderId="3" xfId="0" applyFont="1" applyBorder="1"/>
    <xf numFmtId="165" fontId="2" fillId="0" borderId="8" xfId="4" applyNumberFormat="1" applyFont="1" applyFill="1" applyBorder="1"/>
    <xf numFmtId="164" fontId="2" fillId="0" borderId="8" xfId="4" applyFont="1" applyFill="1" applyBorder="1"/>
    <xf numFmtId="165" fontId="2" fillId="0" borderId="3" xfId="4" applyNumberFormat="1" applyFont="1" applyFill="1" applyBorder="1"/>
    <xf numFmtId="0" fontId="7" fillId="2" borderId="0" xfId="0" applyFont="1" applyFill="1"/>
    <xf numFmtId="0" fontId="2" fillId="0" borderId="5" xfId="5" applyBorder="1"/>
    <xf numFmtId="0" fontId="2" fillId="0" borderId="6" xfId="5" applyBorder="1" applyAlignment="1">
      <alignment horizontal="left"/>
    </xf>
    <xf numFmtId="0" fontId="2" fillId="0" borderId="4" xfId="5" applyBorder="1"/>
    <xf numFmtId="0" fontId="2" fillId="0" borderId="6" xfId="5" applyBorder="1"/>
    <xf numFmtId="0" fontId="7" fillId="0" borderId="7" xfId="0" applyFont="1" applyBorder="1"/>
    <xf numFmtId="0" fontId="6" fillId="0" borderId="8" xfId="5" applyFont="1" applyBorder="1"/>
    <xf numFmtId="0" fontId="2" fillId="0" borderId="0" xfId="5" applyAlignment="1">
      <alignment horizontal="left"/>
    </xf>
    <xf numFmtId="0" fontId="2" fillId="0" borderId="3" xfId="5" applyBorder="1"/>
    <xf numFmtId="0" fontId="2" fillId="0" borderId="0" xfId="5"/>
    <xf numFmtId="165" fontId="6" fillId="0" borderId="9" xfId="0" applyNumberFormat="1" applyFont="1" applyBorder="1"/>
    <xf numFmtId="164" fontId="7" fillId="0" borderId="0" xfId="4" applyFont="1"/>
    <xf numFmtId="0" fontId="7" fillId="0" borderId="11" xfId="0" applyFont="1" applyBorder="1"/>
    <xf numFmtId="0" fontId="2" fillId="0" borderId="1" xfId="5" applyBorder="1" applyAlignment="1">
      <alignment horizontal="left"/>
    </xf>
    <xf numFmtId="0" fontId="2" fillId="0" borderId="10" xfId="5" applyBorder="1"/>
    <xf numFmtId="4" fontId="2" fillId="0" borderId="1" xfId="5" applyNumberFormat="1" applyBorder="1" applyAlignment="1">
      <alignment horizontal="right"/>
    </xf>
    <xf numFmtId="0" fontId="7" fillId="0" borderId="12" xfId="0" applyFont="1" applyBorder="1"/>
    <xf numFmtId="164" fontId="7" fillId="0" borderId="0" xfId="0" applyNumberFormat="1" applyFont="1"/>
    <xf numFmtId="9" fontId="7" fillId="0" borderId="0" xfId="0" applyNumberFormat="1" applyFont="1"/>
    <xf numFmtId="166" fontId="7" fillId="0" borderId="0" xfId="0" applyNumberFormat="1" applyFont="1"/>
    <xf numFmtId="0" fontId="11" fillId="3" borderId="0" xfId="0" applyFont="1" applyFill="1"/>
    <xf numFmtId="0" fontId="11" fillId="3" borderId="16" xfId="0" applyFont="1" applyFill="1" applyBorder="1"/>
    <xf numFmtId="0" fontId="11" fillId="3" borderId="17" xfId="0" applyFont="1" applyFill="1" applyBorder="1"/>
    <xf numFmtId="167" fontId="12" fillId="4" borderId="18" xfId="0" applyNumberFormat="1" applyFont="1" applyFill="1" applyBorder="1" applyAlignment="1">
      <alignment horizontal="left"/>
    </xf>
    <xf numFmtId="167" fontId="12" fillId="4" borderId="19" xfId="0" applyNumberFormat="1" applyFont="1" applyFill="1" applyBorder="1" applyAlignment="1">
      <alignment horizontal="left"/>
    </xf>
    <xf numFmtId="167" fontId="12" fillId="4" borderId="20" xfId="0" applyNumberFormat="1" applyFont="1" applyFill="1" applyBorder="1" applyAlignment="1">
      <alignment horizontal="left"/>
    </xf>
    <xf numFmtId="167" fontId="12" fillId="4" borderId="0" xfId="0" applyNumberFormat="1" applyFont="1" applyFill="1" applyAlignment="1">
      <alignment horizontal="left"/>
    </xf>
    <xf numFmtId="167" fontId="12" fillId="4" borderId="21" xfId="0" applyNumberFormat="1" applyFont="1" applyFill="1" applyBorder="1" applyAlignment="1">
      <alignment horizontal="left"/>
    </xf>
    <xf numFmtId="0" fontId="11" fillId="3" borderId="0" xfId="0" applyFont="1" applyFill="1" applyAlignment="1">
      <alignment horizontal="right"/>
    </xf>
    <xf numFmtId="167" fontId="12" fillId="4" borderId="22" xfId="0" applyNumberFormat="1" applyFont="1" applyFill="1" applyBorder="1" applyAlignment="1">
      <alignment horizontal="left"/>
    </xf>
    <xf numFmtId="167" fontId="13" fillId="4" borderId="0" xfId="0" applyNumberFormat="1" applyFont="1" applyFill="1" applyAlignment="1">
      <alignment horizontal="left"/>
    </xf>
    <xf numFmtId="0" fontId="11" fillId="4" borderId="0" xfId="0" applyFont="1" applyFill="1"/>
    <xf numFmtId="0" fontId="11" fillId="4" borderId="17" xfId="0" applyFont="1" applyFill="1" applyBorder="1"/>
    <xf numFmtId="0" fontId="11" fillId="4" borderId="16" xfId="0" applyFont="1" applyFill="1" applyBorder="1"/>
    <xf numFmtId="0" fontId="11" fillId="4" borderId="24" xfId="0" applyFont="1" applyFill="1" applyBorder="1"/>
    <xf numFmtId="168" fontId="13" fillId="3" borderId="20" xfId="0" applyNumberFormat="1" applyFont="1" applyFill="1" applyBorder="1" applyAlignment="1">
      <alignment horizontal="left" wrapText="1"/>
    </xf>
    <xf numFmtId="168" fontId="15" fillId="3" borderId="20" xfId="0" applyNumberFormat="1" applyFont="1" applyFill="1" applyBorder="1" applyAlignment="1">
      <alignment horizontal="left" wrapText="1"/>
    </xf>
    <xf numFmtId="0" fontId="11" fillId="3" borderId="20" xfId="0" applyFont="1" applyFill="1" applyBorder="1"/>
    <xf numFmtId="0" fontId="11" fillId="3" borderId="0" xfId="0" applyFont="1" applyFill="1" applyAlignment="1">
      <alignment vertical="center"/>
    </xf>
    <xf numFmtId="0" fontId="13" fillId="3" borderId="9" xfId="0" applyFont="1" applyFill="1" applyBorder="1" applyAlignment="1">
      <alignment vertical="center"/>
    </xf>
    <xf numFmtId="0" fontId="16" fillId="4" borderId="4" xfId="0" applyFont="1" applyFill="1" applyBorder="1" applyAlignment="1">
      <alignment vertical="center"/>
    </xf>
    <xf numFmtId="0" fontId="16" fillId="4" borderId="4" xfId="0" applyFont="1" applyFill="1" applyBorder="1" applyAlignment="1">
      <alignment horizontal="center" vertical="center"/>
    </xf>
    <xf numFmtId="0" fontId="16" fillId="4" borderId="5" xfId="0" applyFont="1" applyFill="1" applyBorder="1" applyAlignment="1">
      <alignment horizontal="center" vertical="center"/>
    </xf>
    <xf numFmtId="0" fontId="11" fillId="3" borderId="8" xfId="0" applyFont="1" applyFill="1" applyBorder="1"/>
    <xf numFmtId="0" fontId="11" fillId="3" borderId="10" xfId="0" applyFont="1" applyFill="1" applyBorder="1"/>
    <xf numFmtId="169" fontId="11" fillId="3" borderId="10" xfId="0" applyNumberFormat="1" applyFont="1" applyFill="1" applyBorder="1"/>
    <xf numFmtId="0" fontId="18" fillId="0" borderId="2" xfId="0" applyFont="1" applyBorder="1"/>
    <xf numFmtId="170" fontId="11" fillId="3" borderId="11" xfId="0" applyNumberFormat="1" applyFont="1" applyFill="1" applyBorder="1"/>
    <xf numFmtId="170" fontId="11" fillId="3" borderId="10" xfId="0" applyNumberFormat="1" applyFont="1" applyFill="1" applyBorder="1"/>
    <xf numFmtId="0" fontId="11" fillId="3" borderId="2" xfId="0" applyFont="1" applyFill="1" applyBorder="1"/>
    <xf numFmtId="169" fontId="11" fillId="3" borderId="2" xfId="0" applyNumberFormat="1" applyFont="1" applyFill="1" applyBorder="1"/>
    <xf numFmtId="170" fontId="19" fillId="3" borderId="2" xfId="0" applyNumberFormat="1" applyFont="1" applyFill="1" applyBorder="1"/>
    <xf numFmtId="0" fontId="11" fillId="3" borderId="0" xfId="0" applyFont="1" applyFill="1" applyAlignment="1">
      <alignment horizontal="left" indent="1"/>
    </xf>
    <xf numFmtId="171" fontId="11" fillId="3" borderId="0" xfId="0" applyNumberFormat="1" applyFont="1" applyFill="1"/>
    <xf numFmtId="0" fontId="11" fillId="3" borderId="0" xfId="0" applyFont="1" applyFill="1" applyAlignment="1">
      <alignment horizontal="center"/>
    </xf>
    <xf numFmtId="171" fontId="12" fillId="3" borderId="2" xfId="0" applyNumberFormat="1" applyFont="1" applyFill="1" applyBorder="1"/>
    <xf numFmtId="166" fontId="11" fillId="3" borderId="0" xfId="0" applyNumberFormat="1" applyFont="1" applyFill="1"/>
    <xf numFmtId="0" fontId="4" fillId="0" borderId="3" xfId="1" quotePrefix="1" applyFont="1" applyBorder="1"/>
    <xf numFmtId="0" fontId="4" fillId="0" borderId="3" xfId="1" quotePrefix="1" applyFont="1" applyBorder="1" applyAlignment="1">
      <alignment horizontal="right"/>
    </xf>
    <xf numFmtId="44" fontId="4" fillId="0" borderId="3" xfId="1" applyNumberFormat="1" applyFont="1" applyFill="1" applyBorder="1" applyProtection="1">
      <protection locked="0"/>
    </xf>
    <xf numFmtId="0" fontId="4" fillId="0" borderId="3" xfId="1" applyFont="1" applyFill="1" applyBorder="1" applyAlignment="1">
      <alignment horizontal="center"/>
    </xf>
    <xf numFmtId="0" fontId="4" fillId="0" borderId="0" xfId="1" applyFont="1" applyBorder="1"/>
    <xf numFmtId="4" fontId="4" fillId="0" borderId="8" xfId="2" applyNumberFormat="1" applyFont="1" applyFill="1" applyBorder="1" applyAlignment="1" applyProtection="1">
      <alignment horizontal="right"/>
    </xf>
    <xf numFmtId="49" fontId="9" fillId="0" borderId="8" xfId="0" quotePrefix="1" applyNumberFormat="1" applyFont="1" applyBorder="1" applyAlignment="1">
      <alignment horizontal="center"/>
    </xf>
    <xf numFmtId="2" fontId="4" fillId="0" borderId="3" xfId="8" applyNumberFormat="1" applyFont="1" applyBorder="1" applyAlignment="1">
      <alignment horizontal="center" vertical="center"/>
    </xf>
    <xf numFmtId="9" fontId="4" fillId="0" borderId="3" xfId="3" applyNumberFormat="1" applyFont="1" applyBorder="1" applyAlignment="1" applyProtection="1">
      <alignment horizontal="right"/>
      <protection locked="0"/>
    </xf>
    <xf numFmtId="0" fontId="21" fillId="0" borderId="0" xfId="0" applyFont="1"/>
    <xf numFmtId="0" fontId="23" fillId="0" borderId="0" xfId="0" applyFont="1" applyAlignment="1">
      <alignment horizontal="right"/>
    </xf>
    <xf numFmtId="0" fontId="20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4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25" fillId="0" borderId="0" xfId="0" quotePrefix="1" applyFont="1" applyAlignment="1">
      <alignment horizontal="left"/>
    </xf>
    <xf numFmtId="0" fontId="22" fillId="0" borderId="0" xfId="0" applyFont="1" applyAlignment="1">
      <alignment horizontal="left"/>
    </xf>
    <xf numFmtId="0" fontId="25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/>
    </xf>
    <xf numFmtId="0" fontId="27" fillId="0" borderId="0" xfId="0" applyFont="1" applyAlignment="1">
      <alignment horizontal="center"/>
    </xf>
    <xf numFmtId="0" fontId="23" fillId="0" borderId="0" xfId="0" applyFont="1"/>
    <xf numFmtId="0" fontId="28" fillId="0" borderId="0" xfId="0" applyFont="1" applyAlignment="1">
      <alignment horizontal="left" vertical="center"/>
    </xf>
    <xf numFmtId="0" fontId="23" fillId="5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3" fillId="0" borderId="0" xfId="0" applyFont="1" applyAlignment="1">
      <alignment horizontal="center"/>
    </xf>
    <xf numFmtId="0" fontId="23" fillId="0" borderId="2" xfId="0" quotePrefix="1" applyFont="1" applyBorder="1" applyAlignment="1">
      <alignment horizontal="right" vertical="center" wrapText="1" indent="2"/>
    </xf>
    <xf numFmtId="4" fontId="29" fillId="5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3" fillId="0" borderId="0" xfId="0" applyFont="1" applyAlignment="1">
      <alignment vertical="center"/>
    </xf>
    <xf numFmtId="0" fontId="0" fillId="0" borderId="0" xfId="0" applyAlignment="1">
      <alignment horizontal="justify" vertical="top" wrapText="1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0" fontId="0" fillId="0" borderId="1" xfId="0" applyBorder="1" applyAlignment="1">
      <alignment horizontal="justify" vertical="top" wrapText="1"/>
    </xf>
    <xf numFmtId="0" fontId="6" fillId="5" borderId="14" xfId="0" applyFont="1" applyFill="1" applyBorder="1" applyAlignment="1">
      <alignment horizontal="left" vertical="center" wrapText="1"/>
    </xf>
    <xf numFmtId="0" fontId="0" fillId="5" borderId="15" xfId="0" applyFill="1" applyBorder="1" applyAlignment="1">
      <alignment horizontal="justify" vertical="top" wrapText="1"/>
    </xf>
    <xf numFmtId="0" fontId="20" fillId="0" borderId="0" xfId="0" applyFont="1" applyAlignment="1">
      <alignment vertical="top"/>
    </xf>
    <xf numFmtId="0" fontId="23" fillId="0" borderId="2" xfId="0" applyFont="1" applyBorder="1" applyAlignment="1">
      <alignment horizontal="right" vertical="center" wrapText="1" indent="2"/>
    </xf>
    <xf numFmtId="172" fontId="23" fillId="5" borderId="2" xfId="0" applyNumberFormat="1" applyFont="1" applyFill="1" applyBorder="1" applyAlignment="1">
      <alignment horizontal="center" vertical="center"/>
    </xf>
    <xf numFmtId="0" fontId="20" fillId="0" borderId="2" xfId="0" applyFont="1" applyBorder="1" applyAlignment="1">
      <alignment vertical="top"/>
    </xf>
    <xf numFmtId="0" fontId="23" fillId="0" borderId="0" xfId="0" applyFont="1" applyAlignment="1">
      <alignment horizontal="center" vertical="center"/>
    </xf>
    <xf numFmtId="0" fontId="30" fillId="5" borderId="1" xfId="0" applyFont="1" applyFill="1" applyBorder="1" applyAlignment="1">
      <alignment vertical="center" wrapText="1"/>
    </xf>
    <xf numFmtId="0" fontId="0" fillId="5" borderId="1" xfId="0" applyFill="1" applyBorder="1"/>
    <xf numFmtId="0" fontId="30" fillId="5" borderId="1" xfId="0" applyFont="1" applyFill="1" applyBorder="1" applyAlignment="1">
      <alignment vertical="center"/>
    </xf>
    <xf numFmtId="0" fontId="12" fillId="3" borderId="13" xfId="0" applyFont="1" applyFill="1" applyBorder="1" applyAlignment="1">
      <alignment horizontal="center"/>
    </xf>
    <xf numFmtId="0" fontId="12" fillId="3" borderId="14" xfId="0" applyFont="1" applyFill="1" applyBorder="1" applyAlignment="1">
      <alignment horizontal="center"/>
    </xf>
    <xf numFmtId="0" fontId="12" fillId="3" borderId="15" xfId="0" applyFont="1" applyFill="1" applyBorder="1" applyAlignment="1">
      <alignment horizontal="center"/>
    </xf>
    <xf numFmtId="0" fontId="13" fillId="3" borderId="13" xfId="0" applyFont="1" applyFill="1" applyBorder="1" applyAlignment="1">
      <alignment horizontal="center"/>
    </xf>
    <xf numFmtId="0" fontId="13" fillId="3" borderId="14" xfId="0" applyFont="1" applyFill="1" applyBorder="1" applyAlignment="1">
      <alignment horizontal="center"/>
    </xf>
    <xf numFmtId="0" fontId="13" fillId="3" borderId="15" xfId="0" applyFont="1" applyFill="1" applyBorder="1" applyAlignment="1">
      <alignment horizontal="center"/>
    </xf>
    <xf numFmtId="168" fontId="12" fillId="4" borderId="23" xfId="0" applyNumberFormat="1" applyFont="1" applyFill="1" applyBorder="1" applyAlignment="1">
      <alignment horizontal="left" wrapText="1"/>
    </xf>
    <xf numFmtId="168" fontId="12" fillId="4" borderId="16" xfId="0" applyNumberFormat="1" applyFont="1" applyFill="1" applyBorder="1" applyAlignment="1">
      <alignment horizontal="left" wrapText="1"/>
    </xf>
    <xf numFmtId="168" fontId="14" fillId="4" borderId="16" xfId="0" applyNumberFormat="1" applyFont="1" applyFill="1" applyBorder="1" applyAlignment="1">
      <alignment horizontal="left" wrapText="1"/>
    </xf>
    <xf numFmtId="0" fontId="17" fillId="0" borderId="25" xfId="0" applyFont="1" applyBorder="1" applyAlignment="1">
      <alignment horizontal="center"/>
    </xf>
    <xf numFmtId="0" fontId="17" fillId="0" borderId="26" xfId="0" applyFont="1" applyBorder="1" applyAlignment="1">
      <alignment horizontal="center"/>
    </xf>
    <xf numFmtId="0" fontId="17" fillId="0" borderId="27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center"/>
    </xf>
    <xf numFmtId="49" fontId="6" fillId="0" borderId="13" xfId="0" applyNumberFormat="1" applyFont="1" applyBorder="1" applyAlignment="1">
      <alignment horizontal="left"/>
    </xf>
    <xf numFmtId="49" fontId="6" fillId="0" borderId="14" xfId="0" applyNumberFormat="1" applyFont="1" applyBorder="1" applyAlignment="1">
      <alignment horizontal="left"/>
    </xf>
    <xf numFmtId="0" fontId="25" fillId="0" borderId="0" xfId="5" applyFont="1" applyFill="1" applyAlignment="1">
      <alignment horizontal="center" vertical="center"/>
    </xf>
  </cellXfs>
  <cellStyles count="9">
    <cellStyle name="Comma 2 2" xfId="4"/>
    <cellStyle name="Comma0" xfId="2"/>
    <cellStyle name="Normal" xfId="0" builtinId="0"/>
    <cellStyle name="Normal 2 2" xfId="5"/>
    <cellStyle name="Normal 3" xfId="7"/>
    <cellStyle name="Normal 3 8" xfId="6"/>
    <cellStyle name="Normal 4" xfId="1"/>
    <cellStyle name="Percent" xfId="8" builtinId="5"/>
    <cellStyle name="Percent 3" xfId="3"/>
  </cellStyles>
  <dxfs count="34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ndense val="0"/>
        <extend val="0"/>
        <u/>
      </font>
    </dxf>
    <dxf>
      <font>
        <b/>
        <i val="0"/>
        <condense val="0"/>
        <extend val="0"/>
        <u/>
      </font>
    </dxf>
    <dxf>
      <font>
        <color theme="0"/>
      </font>
    </dxf>
    <dxf>
      <font>
        <condense val="0"/>
        <extend val="0"/>
        <u/>
      </font>
    </dxf>
    <dxf>
      <font>
        <b/>
        <i val="0"/>
        <condense val="0"/>
        <extend val="0"/>
        <u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</xdr:colOff>
          <xdr:row>2</xdr:row>
          <xdr:rowOff>295275</xdr:rowOff>
        </xdr:from>
        <xdr:to>
          <xdr:col>2</xdr:col>
          <xdr:colOff>838200</xdr:colOff>
          <xdr:row>4</xdr:row>
          <xdr:rowOff>19050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280310</xdr:colOff>
      <xdr:row>1</xdr:row>
      <xdr:rowOff>35185</xdr:rowOff>
    </xdr:from>
    <xdr:to>
      <xdr:col>7</xdr:col>
      <xdr:colOff>1370435</xdr:colOff>
      <xdr:row>3</xdr:row>
      <xdr:rowOff>184669</xdr:rowOff>
    </xdr:to>
    <xdr:pic>
      <xdr:nvPicPr>
        <xdr:cNvPr id="3" name="Picture 2" descr="EskomLog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8460" y="206635"/>
          <a:ext cx="3128475" cy="720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H45"/>
  <sheetViews>
    <sheetView tabSelected="1" view="pageBreakPreview" zoomScale="60" zoomScaleNormal="100" workbookViewId="0">
      <selection activeCell="A15" sqref="A15"/>
    </sheetView>
  </sheetViews>
  <sheetFormatPr defaultColWidth="9.28515625" defaultRowHeight="15" x14ac:dyDescent="0.25"/>
  <cols>
    <col min="1" max="1" width="133" customWidth="1"/>
    <col min="2" max="2" width="34.7109375" bestFit="1" customWidth="1"/>
  </cols>
  <sheetData>
    <row r="2" spans="1:2" ht="20.25" x14ac:dyDescent="0.3">
      <c r="A2" s="181"/>
      <c r="B2" s="182"/>
    </row>
    <row r="4" spans="1:2" ht="15.75" x14ac:dyDescent="0.25">
      <c r="B4" s="183"/>
    </row>
    <row r="12" spans="1:2" x14ac:dyDescent="0.25">
      <c r="A12" s="184"/>
    </row>
    <row r="13" spans="1:2" x14ac:dyDescent="0.25">
      <c r="A13" s="184"/>
    </row>
    <row r="14" spans="1:2" x14ac:dyDescent="0.25">
      <c r="A14" s="185"/>
    </row>
    <row r="15" spans="1:2" ht="33" x14ac:dyDescent="0.45">
      <c r="A15" s="186" t="s">
        <v>102</v>
      </c>
      <c r="B15" s="186"/>
    </row>
    <row r="16" spans="1:2" x14ac:dyDescent="0.25">
      <c r="A16" s="185"/>
    </row>
    <row r="17" spans="1:8" ht="26.25" x14ac:dyDescent="0.4">
      <c r="A17" s="187" t="s">
        <v>103</v>
      </c>
      <c r="B17" s="187"/>
    </row>
    <row r="18" spans="1:8" ht="26.25" x14ac:dyDescent="0.4">
      <c r="A18" s="187" t="s">
        <v>113</v>
      </c>
      <c r="B18" s="188"/>
    </row>
    <row r="19" spans="1:8" ht="26.25" x14ac:dyDescent="0.4">
      <c r="A19" s="189"/>
      <c r="B19" s="236"/>
      <c r="E19" s="76"/>
      <c r="F19" s="76"/>
      <c r="G19" s="76"/>
    </row>
    <row r="20" spans="1:8" ht="21.75" customHeight="1" x14ac:dyDescent="0.35">
      <c r="A20" s="190" t="s">
        <v>112</v>
      </c>
      <c r="E20" s="76"/>
      <c r="F20" s="76"/>
      <c r="G20" s="76"/>
    </row>
    <row r="21" spans="1:8" ht="30" customHeight="1" x14ac:dyDescent="0.25">
      <c r="A21" s="191"/>
      <c r="B21" s="192"/>
      <c r="E21" s="193"/>
      <c r="F21" s="76"/>
      <c r="G21" s="76"/>
    </row>
    <row r="22" spans="1:8" ht="20.25" x14ac:dyDescent="0.3">
      <c r="A22" s="194"/>
    </row>
    <row r="23" spans="1:8" ht="18" x14ac:dyDescent="0.25">
      <c r="A23" s="195"/>
    </row>
    <row r="24" spans="1:8" x14ac:dyDescent="0.25">
      <c r="A24" s="185"/>
    </row>
    <row r="25" spans="1:8" ht="18.75" x14ac:dyDescent="0.25">
      <c r="A25" s="196" t="s">
        <v>104</v>
      </c>
      <c r="B25" s="197"/>
    </row>
    <row r="26" spans="1:8" ht="24" customHeight="1" x14ac:dyDescent="0.25">
      <c r="A26" s="198"/>
      <c r="B26" s="199"/>
    </row>
    <row r="27" spans="1:8" ht="18" x14ac:dyDescent="0.25">
      <c r="A27" s="200"/>
    </row>
    <row r="28" spans="1:8" ht="18" x14ac:dyDescent="0.25">
      <c r="A28" s="200"/>
    </row>
    <row r="29" spans="1:8" ht="30" customHeight="1" x14ac:dyDescent="0.25">
      <c r="A29" s="201" t="s">
        <v>105</v>
      </c>
      <c r="B29" s="202"/>
      <c r="G29" s="203"/>
      <c r="H29" s="203"/>
    </row>
    <row r="30" spans="1:8" ht="18" x14ac:dyDescent="0.25">
      <c r="A30" s="204"/>
      <c r="B30" s="205"/>
    </row>
    <row r="31" spans="1:8" x14ac:dyDescent="0.25">
      <c r="A31" s="206" t="s">
        <v>106</v>
      </c>
      <c r="B31" s="205"/>
    </row>
    <row r="32" spans="1:8" ht="19.5" customHeight="1" x14ac:dyDescent="0.25">
      <c r="A32" s="207"/>
      <c r="B32" s="208"/>
    </row>
    <row r="33" spans="1:2" ht="48" customHeight="1" x14ac:dyDescent="0.25">
      <c r="A33" s="209"/>
      <c r="B33" s="210"/>
    </row>
    <row r="34" spans="1:2" ht="12.75" customHeight="1" x14ac:dyDescent="0.25">
      <c r="A34" s="206"/>
      <c r="B34" s="211"/>
    </row>
    <row r="35" spans="1:2" ht="12.75" customHeight="1" x14ac:dyDescent="0.25">
      <c r="B35" s="211"/>
    </row>
    <row r="36" spans="1:2" ht="30" customHeight="1" x14ac:dyDescent="0.25">
      <c r="A36" s="212" t="s">
        <v>107</v>
      </c>
      <c r="B36" s="213"/>
    </row>
    <row r="37" spans="1:2" ht="12.75" customHeight="1" x14ac:dyDescent="0.25">
      <c r="A37" s="183"/>
      <c r="B37" s="211"/>
    </row>
    <row r="38" spans="1:2" ht="12.75" customHeight="1" x14ac:dyDescent="0.25">
      <c r="A38" s="183"/>
      <c r="B38" s="211"/>
    </row>
    <row r="39" spans="1:2" ht="70.150000000000006" customHeight="1" x14ac:dyDescent="0.25">
      <c r="A39" s="212" t="s">
        <v>108</v>
      </c>
      <c r="B39" s="214"/>
    </row>
    <row r="40" spans="1:2" ht="9.75" customHeight="1" x14ac:dyDescent="0.25"/>
    <row r="41" spans="1:2" ht="14.25" customHeight="1" x14ac:dyDescent="0.25">
      <c r="A41" s="204" t="s">
        <v>109</v>
      </c>
      <c r="B41" s="215"/>
    </row>
    <row r="42" spans="1:2" ht="26.25" customHeight="1" x14ac:dyDescent="0.25">
      <c r="A42" s="216"/>
      <c r="B42" s="217"/>
    </row>
    <row r="43" spans="1:2" ht="14.25" customHeight="1" x14ac:dyDescent="0.25">
      <c r="A43" s="204" t="s">
        <v>110</v>
      </c>
      <c r="B43" s="215"/>
    </row>
    <row r="44" spans="1:2" ht="30" customHeight="1" x14ac:dyDescent="0.25">
      <c r="A44" s="218" t="s">
        <v>111</v>
      </c>
      <c r="B44" s="217"/>
    </row>
    <row r="45" spans="1:2" ht="19.5" customHeight="1" x14ac:dyDescent="0.25">
      <c r="B45" s="211"/>
    </row>
  </sheetData>
  <pageMargins left="0.7" right="0.7" top="0.75" bottom="0.75" header="0.3" footer="0.3"/>
  <pageSetup scale="48" orientation="portrait" r:id="rId1"/>
  <drawing r:id="rId2"/>
  <legacyDrawing r:id="rId3"/>
  <oleObjects>
    <mc:AlternateContent xmlns:mc="http://schemas.openxmlformats.org/markup-compatibility/2006">
      <mc:Choice Requires="x14">
        <oleObject progId="Word.Picture.8" shapeId="4097" r:id="rId4">
          <objectPr defaultSize="0" autoPict="0" r:id="rId5">
            <anchor moveWithCells="1" sizeWithCells="1">
              <from>
                <xdr:col>1</xdr:col>
                <xdr:colOff>19050</xdr:colOff>
                <xdr:row>2</xdr:row>
                <xdr:rowOff>295275</xdr:rowOff>
              </from>
              <to>
                <xdr:col>2</xdr:col>
                <xdr:colOff>838200</xdr:colOff>
                <xdr:row>4</xdr:row>
                <xdr:rowOff>19050</xdr:rowOff>
              </to>
            </anchor>
          </objectPr>
        </oleObject>
      </mc:Choice>
      <mc:Fallback>
        <oleObject progId="Word.Picture.8" shapeId="4097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view="pageBreakPreview" zoomScale="60" zoomScaleNormal="100" workbookViewId="0">
      <selection activeCell="C13" sqref="C13:G13"/>
    </sheetView>
  </sheetViews>
  <sheetFormatPr defaultColWidth="11.42578125" defaultRowHeight="12.75" x14ac:dyDescent="0.2"/>
  <cols>
    <col min="1" max="1" width="1" style="135" customWidth="1"/>
    <col min="2" max="2" width="1.5703125" style="135" customWidth="1"/>
    <col min="3" max="3" width="6.5703125" style="135" customWidth="1"/>
    <col min="4" max="4" width="40.7109375" style="135" customWidth="1"/>
    <col min="5" max="5" width="13.7109375" style="135" customWidth="1"/>
    <col min="6" max="7" width="15.28515625" style="135" customWidth="1"/>
    <col min="8" max="8" width="22.28515625" style="135" bestFit="1" customWidth="1"/>
    <col min="9" max="9" width="14.42578125" style="135" bestFit="1" customWidth="1"/>
    <col min="10" max="16384" width="11.42578125" style="135"/>
  </cols>
  <sheetData>
    <row r="1" spans="1:9" ht="13.5" thickBot="1" x14ac:dyDescent="0.25">
      <c r="E1" s="136"/>
      <c r="F1" s="136"/>
      <c r="G1" s="136"/>
      <c r="H1" s="136"/>
    </row>
    <row r="2" spans="1:9" ht="23.25" customHeight="1" x14ac:dyDescent="0.2">
      <c r="A2" s="137"/>
      <c r="B2" s="138" t="s">
        <v>83</v>
      </c>
      <c r="C2" s="139"/>
      <c r="D2" s="140"/>
      <c r="E2" s="140"/>
      <c r="F2" s="141"/>
      <c r="G2" s="141"/>
      <c r="H2" s="142"/>
      <c r="I2" s="143"/>
    </row>
    <row r="3" spans="1:9" ht="21.75" customHeight="1" x14ac:dyDescent="0.2">
      <c r="B3" s="144"/>
      <c r="C3" s="141"/>
      <c r="D3" s="145"/>
      <c r="E3" s="145"/>
      <c r="F3" s="146"/>
      <c r="G3" s="146"/>
      <c r="H3" s="147"/>
      <c r="I3" s="143"/>
    </row>
    <row r="4" spans="1:9" ht="23.25" customHeight="1" thickBot="1" x14ac:dyDescent="0.25">
      <c r="B4" s="225"/>
      <c r="C4" s="226"/>
      <c r="D4" s="227"/>
      <c r="E4" s="227"/>
      <c r="F4" s="148"/>
      <c r="G4" s="148"/>
      <c r="H4" s="149"/>
      <c r="I4" s="143"/>
    </row>
    <row r="5" spans="1:9" ht="27.75" customHeight="1" x14ac:dyDescent="0.2">
      <c r="B5" s="150"/>
      <c r="C5" s="150"/>
      <c r="D5" s="151" t="s">
        <v>84</v>
      </c>
      <c r="E5" s="151"/>
      <c r="F5" s="152"/>
      <c r="G5" s="152"/>
      <c r="H5" s="152"/>
      <c r="I5" s="143"/>
    </row>
    <row r="6" spans="1:9" s="153" customFormat="1" ht="39.75" customHeight="1" x14ac:dyDescent="0.25">
      <c r="B6" s="154"/>
      <c r="C6" s="155" t="s">
        <v>67</v>
      </c>
      <c r="D6" s="156" t="s">
        <v>68</v>
      </c>
      <c r="E6" s="157" t="s">
        <v>69</v>
      </c>
      <c r="F6" s="157" t="s">
        <v>70</v>
      </c>
      <c r="G6" s="157" t="s">
        <v>71</v>
      </c>
      <c r="H6" s="156" t="s">
        <v>72</v>
      </c>
    </row>
    <row r="7" spans="1:9" ht="15" customHeight="1" x14ac:dyDescent="0.25">
      <c r="C7" s="228"/>
      <c r="D7" s="229"/>
      <c r="E7" s="229"/>
      <c r="F7" s="229"/>
      <c r="G7" s="229"/>
      <c r="H7" s="230"/>
      <c r="I7" s="158"/>
    </row>
    <row r="8" spans="1:9" ht="15" customHeight="1" x14ac:dyDescent="0.25">
      <c r="C8" s="231" t="s">
        <v>7</v>
      </c>
      <c r="D8" s="232"/>
      <c r="E8" s="232"/>
      <c r="F8" s="232"/>
      <c r="G8" s="232"/>
      <c r="H8" s="233"/>
      <c r="I8" s="158"/>
    </row>
    <row r="9" spans="1:9" ht="15" customHeight="1" x14ac:dyDescent="0.25">
      <c r="C9" s="159">
        <v>1</v>
      </c>
      <c r="D9" s="159" t="s">
        <v>79</v>
      </c>
      <c r="E9" s="160" t="s">
        <v>80</v>
      </c>
      <c r="F9" s="161">
        <v>1</v>
      </c>
      <c r="G9" s="162"/>
      <c r="H9" s="163">
        <f>F9*G9</f>
        <v>0</v>
      </c>
      <c r="I9" s="158"/>
    </row>
    <row r="10" spans="1:9" ht="15" customHeight="1" x14ac:dyDescent="0.25">
      <c r="C10" s="164"/>
      <c r="D10" s="164"/>
      <c r="E10" s="165"/>
      <c r="F10" s="161"/>
      <c r="G10" s="162"/>
      <c r="H10" s="163"/>
      <c r="I10" s="158"/>
    </row>
    <row r="11" spans="1:9" ht="15" customHeight="1" x14ac:dyDescent="0.25">
      <c r="C11" s="231" t="s">
        <v>73</v>
      </c>
      <c r="D11" s="232"/>
      <c r="E11" s="232"/>
      <c r="F11" s="232"/>
      <c r="G11" s="232"/>
      <c r="H11" s="233"/>
      <c r="I11" s="158"/>
    </row>
    <row r="12" spans="1:9" ht="15" customHeight="1" x14ac:dyDescent="0.25">
      <c r="C12" s="159">
        <v>2</v>
      </c>
      <c r="D12" s="159" t="s">
        <v>81</v>
      </c>
      <c r="E12" s="160" t="s">
        <v>80</v>
      </c>
      <c r="F12" s="161">
        <v>1</v>
      </c>
      <c r="G12" s="162">
        <f>'P&amp;Gs'!F22</f>
        <v>0</v>
      </c>
      <c r="H12" s="163">
        <f>F12*G12</f>
        <v>0</v>
      </c>
      <c r="I12" s="158"/>
    </row>
    <row r="13" spans="1:9" ht="15" customHeight="1" x14ac:dyDescent="0.2">
      <c r="C13" s="222" t="s">
        <v>74</v>
      </c>
      <c r="D13" s="223"/>
      <c r="E13" s="223"/>
      <c r="F13" s="223"/>
      <c r="G13" s="224"/>
      <c r="H13" s="166">
        <f>H12+H9</f>
        <v>0</v>
      </c>
      <c r="I13" s="158"/>
    </row>
    <row r="14" spans="1:9" ht="15" customHeight="1" x14ac:dyDescent="0.2">
      <c r="D14" s="167"/>
      <c r="E14" s="168"/>
      <c r="F14" s="168"/>
      <c r="G14" s="168"/>
      <c r="I14" s="169"/>
    </row>
    <row r="15" spans="1:9" ht="15" customHeight="1" x14ac:dyDescent="0.2">
      <c r="C15" s="219" t="s">
        <v>82</v>
      </c>
      <c r="D15" s="220"/>
      <c r="E15" s="220"/>
      <c r="F15" s="220"/>
      <c r="G15" s="221"/>
      <c r="H15" s="170">
        <f>H13</f>
        <v>0</v>
      </c>
    </row>
    <row r="16" spans="1:9" x14ac:dyDescent="0.2">
      <c r="E16" s="171"/>
    </row>
  </sheetData>
  <mergeCells count="6">
    <mergeCell ref="C15:G15"/>
    <mergeCell ref="C13:G13"/>
    <mergeCell ref="B4:E4"/>
    <mergeCell ref="C7:H7"/>
    <mergeCell ref="C8:H8"/>
    <mergeCell ref="C11:H11"/>
  </mergeCells>
  <pageMargins left="0.7" right="0.7" top="0.75" bottom="0.75" header="0.3" footer="0.3"/>
  <pageSetup scale="77" orientation="portrait" r:id="rId1"/>
  <colBreaks count="1" manualBreakCount="1">
    <brk id="8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5"/>
  <sheetViews>
    <sheetView topLeftCell="A84" zoomScaleNormal="100" workbookViewId="0">
      <selection activeCell="I58" sqref="I58"/>
    </sheetView>
  </sheetViews>
  <sheetFormatPr defaultColWidth="14.28515625" defaultRowHeight="12.75" x14ac:dyDescent="0.2"/>
  <cols>
    <col min="1" max="1" width="9.7109375" style="2" customWidth="1"/>
    <col min="2" max="3" width="4.7109375" style="2" customWidth="1"/>
    <col min="4" max="4" width="36.42578125" style="2" customWidth="1"/>
    <col min="5" max="5" width="5.28515625" style="3" bestFit="1" customWidth="1"/>
    <col min="6" max="6" width="7.42578125" style="4" customWidth="1"/>
    <col min="7" max="7" width="10.7109375" style="72" customWidth="1"/>
    <col min="8" max="8" width="13.7109375" style="73" bestFit="1" customWidth="1"/>
    <col min="9" max="16384" width="14.28515625" style="2"/>
  </cols>
  <sheetData>
    <row r="1" spans="1:8" x14ac:dyDescent="0.2">
      <c r="A1" s="1" t="s">
        <v>0</v>
      </c>
      <c r="B1" s="1"/>
      <c r="C1" s="1"/>
      <c r="G1" s="5"/>
      <c r="H1" s="6"/>
    </row>
    <row r="2" spans="1:8" x14ac:dyDescent="0.2">
      <c r="G2" s="7"/>
      <c r="H2" s="8"/>
    </row>
    <row r="3" spans="1:8" x14ac:dyDescent="0.2">
      <c r="A3" s="9" t="s">
        <v>1</v>
      </c>
      <c r="B3" s="10" t="s">
        <v>2</v>
      </c>
      <c r="C3" s="10"/>
      <c r="D3" s="11"/>
      <c r="E3" s="9" t="s">
        <v>3</v>
      </c>
      <c r="F3" s="12" t="s">
        <v>4</v>
      </c>
      <c r="G3" s="13" t="s">
        <v>5</v>
      </c>
      <c r="H3" s="14" t="s">
        <v>6</v>
      </c>
    </row>
    <row r="4" spans="1:8" x14ac:dyDescent="0.2">
      <c r="A4" s="15"/>
      <c r="B4" s="16"/>
      <c r="C4" s="17"/>
      <c r="D4" s="18"/>
      <c r="E4" s="19"/>
      <c r="F4" s="20"/>
      <c r="G4" s="22"/>
      <c r="H4" s="21">
        <f t="shared" ref="H4:H17" si="0">IF(AND(NOT(ISBLANK($E4)),NOT(ISNUMBER($F4))),"Rate only",$F4*G4)</f>
        <v>0</v>
      </c>
    </row>
    <row r="5" spans="1:8" x14ac:dyDescent="0.2">
      <c r="A5" s="23">
        <v>1</v>
      </c>
      <c r="B5" s="24" t="s">
        <v>7</v>
      </c>
      <c r="C5" s="1"/>
      <c r="D5" s="25"/>
      <c r="E5" s="26"/>
      <c r="F5" s="27"/>
      <c r="G5" s="22"/>
      <c r="H5" s="21">
        <f t="shared" si="0"/>
        <v>0</v>
      </c>
    </row>
    <row r="6" spans="1:8" x14ac:dyDescent="0.2">
      <c r="A6" s="23"/>
      <c r="B6" s="24"/>
      <c r="C6" s="1"/>
      <c r="D6" s="25"/>
      <c r="E6" s="26"/>
      <c r="F6" s="27"/>
      <c r="G6" s="22"/>
      <c r="H6" s="21"/>
    </row>
    <row r="7" spans="1:8" x14ac:dyDescent="0.2">
      <c r="A7" s="23"/>
      <c r="B7" s="24" t="s">
        <v>75</v>
      </c>
      <c r="C7" s="1"/>
      <c r="D7" s="25"/>
      <c r="E7" s="26"/>
      <c r="F7" s="27"/>
      <c r="G7" s="22"/>
      <c r="H7" s="21"/>
    </row>
    <row r="8" spans="1:8" x14ac:dyDescent="0.2">
      <c r="A8" s="23"/>
      <c r="B8" s="24" t="s">
        <v>76</v>
      </c>
      <c r="C8" s="1"/>
      <c r="D8" s="25"/>
      <c r="E8" s="26"/>
      <c r="F8" s="27"/>
      <c r="G8" s="22"/>
      <c r="H8" s="21"/>
    </row>
    <row r="9" spans="1:8" x14ac:dyDescent="0.2">
      <c r="A9" s="23"/>
      <c r="B9" s="24"/>
      <c r="C9" s="1"/>
      <c r="D9" s="25"/>
      <c r="E9" s="26"/>
      <c r="F9" s="27"/>
      <c r="G9" s="22"/>
      <c r="H9" s="21"/>
    </row>
    <row r="10" spans="1:8" x14ac:dyDescent="0.2">
      <c r="A10" s="38">
        <v>1.1000000000000001</v>
      </c>
      <c r="B10" s="28" t="s">
        <v>8</v>
      </c>
      <c r="D10" s="25"/>
      <c r="E10" s="26" t="s">
        <v>9</v>
      </c>
      <c r="F10" s="27">
        <v>150</v>
      </c>
      <c r="G10" s="29">
        <v>0</v>
      </c>
      <c r="H10" s="30">
        <f>F10*G10</f>
        <v>0</v>
      </c>
    </row>
    <row r="11" spans="1:8" x14ac:dyDescent="0.2">
      <c r="A11" s="23"/>
      <c r="B11" s="28" t="s">
        <v>10</v>
      </c>
      <c r="D11" s="25"/>
      <c r="E11" s="26"/>
      <c r="F11" s="27"/>
      <c r="G11" s="29"/>
      <c r="H11" s="31"/>
    </row>
    <row r="12" spans="1:8" x14ac:dyDescent="0.2">
      <c r="A12" s="23"/>
      <c r="B12" s="32"/>
      <c r="C12" s="1"/>
      <c r="D12" s="25"/>
      <c r="E12" s="26"/>
      <c r="F12" s="27"/>
      <c r="G12" s="29"/>
      <c r="H12" s="31"/>
    </row>
    <row r="13" spans="1:8" x14ac:dyDescent="0.2">
      <c r="A13" s="23"/>
      <c r="B13" s="32" t="s">
        <v>11</v>
      </c>
      <c r="C13" s="1"/>
      <c r="D13" s="25"/>
      <c r="E13" s="26"/>
      <c r="F13" s="27"/>
      <c r="G13" s="29"/>
      <c r="H13" s="31"/>
    </row>
    <row r="14" spans="1:8" x14ac:dyDescent="0.2">
      <c r="A14" s="38">
        <v>1.2</v>
      </c>
      <c r="B14" s="28" t="s">
        <v>12</v>
      </c>
      <c r="C14" s="1"/>
      <c r="D14" s="25"/>
      <c r="E14" s="26" t="s">
        <v>13</v>
      </c>
      <c r="F14" s="27">
        <v>30</v>
      </c>
      <c r="G14" s="29">
        <v>0</v>
      </c>
      <c r="H14" s="30">
        <f>F14*G14</f>
        <v>0</v>
      </c>
    </row>
    <row r="15" spans="1:8" x14ac:dyDescent="0.2">
      <c r="A15" s="23"/>
      <c r="B15" s="32"/>
      <c r="C15" s="1"/>
      <c r="D15" s="25"/>
      <c r="E15" s="26"/>
      <c r="F15" s="27"/>
      <c r="G15" s="29"/>
      <c r="H15" s="31"/>
    </row>
    <row r="16" spans="1:8" x14ac:dyDescent="0.2">
      <c r="A16" s="23"/>
      <c r="B16" s="32" t="s">
        <v>14</v>
      </c>
      <c r="C16" s="1"/>
      <c r="D16" s="25"/>
      <c r="E16" s="26"/>
      <c r="F16" s="27"/>
      <c r="G16" s="29"/>
      <c r="H16" s="31">
        <f t="shared" si="0"/>
        <v>0</v>
      </c>
    </row>
    <row r="17" spans="1:37" x14ac:dyDescent="0.2">
      <c r="A17" s="23"/>
      <c r="B17" s="32"/>
      <c r="C17" s="1"/>
      <c r="D17" s="25"/>
      <c r="E17" s="26"/>
      <c r="F17" s="27"/>
      <c r="G17" s="29"/>
      <c r="H17" s="31">
        <f t="shared" si="0"/>
        <v>0</v>
      </c>
    </row>
    <row r="18" spans="1:37" s="34" customFormat="1" x14ac:dyDescent="0.2">
      <c r="A18" s="38">
        <v>1.3</v>
      </c>
      <c r="B18" s="28" t="s">
        <v>15</v>
      </c>
      <c r="C18" s="2" t="s">
        <v>16</v>
      </c>
      <c r="D18" s="25"/>
      <c r="E18" s="26" t="s">
        <v>17</v>
      </c>
      <c r="F18" s="33">
        <f>20+40+10</f>
        <v>70</v>
      </c>
      <c r="G18" s="29">
        <v>0</v>
      </c>
      <c r="H18" s="30">
        <f>F18*G18</f>
        <v>0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</row>
    <row r="19" spans="1:37" x14ac:dyDescent="0.2">
      <c r="A19" s="23"/>
      <c r="B19" s="32"/>
      <c r="D19" s="25"/>
      <c r="E19" s="26"/>
      <c r="F19" s="33"/>
      <c r="G19" s="35"/>
      <c r="H19" s="31"/>
    </row>
    <row r="20" spans="1:37" s="34" customFormat="1" x14ac:dyDescent="0.2">
      <c r="A20" s="38">
        <v>1.4</v>
      </c>
      <c r="B20" s="28" t="s">
        <v>18</v>
      </c>
      <c r="C20" s="1"/>
      <c r="D20" s="25"/>
      <c r="E20" s="26" t="s">
        <v>9</v>
      </c>
      <c r="F20" s="33">
        <v>120</v>
      </c>
      <c r="G20" s="29">
        <v>0</v>
      </c>
      <c r="H20" s="30">
        <f>F20*G20</f>
        <v>0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</row>
    <row r="21" spans="1:37" s="34" customFormat="1" x14ac:dyDescent="0.2">
      <c r="A21" s="23"/>
      <c r="B21" s="28" t="s">
        <v>19</v>
      </c>
      <c r="C21" s="1"/>
      <c r="D21" s="2"/>
      <c r="E21" s="26"/>
      <c r="F21" s="33"/>
      <c r="G21" s="29"/>
      <c r="H21" s="31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</row>
    <row r="22" spans="1:37" s="34" customFormat="1" x14ac:dyDescent="0.2">
      <c r="A22" s="23"/>
      <c r="B22" s="32"/>
      <c r="C22" s="1"/>
      <c r="D22" s="2"/>
      <c r="E22" s="26"/>
      <c r="F22" s="33"/>
      <c r="G22" s="29"/>
      <c r="H22" s="31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</row>
    <row r="23" spans="1:37" s="34" customFormat="1" x14ac:dyDescent="0.2">
      <c r="A23" s="36"/>
      <c r="B23" s="32" t="s">
        <v>20</v>
      </c>
      <c r="C23" s="2"/>
      <c r="D23" s="2"/>
      <c r="E23" s="26"/>
      <c r="F23" s="37"/>
      <c r="G23" s="29"/>
      <c r="H23" s="31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</row>
    <row r="24" spans="1:37" s="34" customFormat="1" x14ac:dyDescent="0.2">
      <c r="A24" s="36"/>
      <c r="B24" s="32" t="s">
        <v>19</v>
      </c>
      <c r="C24" s="2"/>
      <c r="D24" s="2"/>
      <c r="E24" s="26"/>
      <c r="F24" s="37"/>
      <c r="G24" s="29"/>
      <c r="H24" s="3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</row>
    <row r="25" spans="1:37" s="34" customFormat="1" x14ac:dyDescent="0.2">
      <c r="A25" s="38">
        <v>1.5</v>
      </c>
      <c r="B25" s="28" t="s">
        <v>21</v>
      </c>
      <c r="C25" s="2" t="s">
        <v>22</v>
      </c>
      <c r="D25" s="2"/>
      <c r="E25" s="26" t="s">
        <v>17</v>
      </c>
      <c r="F25" s="37">
        <f>10+20</f>
        <v>30</v>
      </c>
      <c r="G25" s="29">
        <v>0</v>
      </c>
      <c r="H25" s="30">
        <f>F25*G25</f>
        <v>0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</row>
    <row r="26" spans="1:37" s="34" customFormat="1" x14ac:dyDescent="0.2">
      <c r="A26" s="38"/>
      <c r="B26" s="28"/>
      <c r="C26" s="2"/>
      <c r="D26" s="2"/>
      <c r="E26" s="26"/>
      <c r="F26" s="37"/>
      <c r="G26" s="29"/>
      <c r="H26" s="31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</row>
    <row r="27" spans="1:37" s="34" customFormat="1" x14ac:dyDescent="0.2">
      <c r="A27" s="38">
        <v>1.6</v>
      </c>
      <c r="B27" s="28" t="s">
        <v>15</v>
      </c>
      <c r="C27" s="2" t="s">
        <v>23</v>
      </c>
      <c r="D27" s="2"/>
      <c r="E27" s="26" t="s">
        <v>17</v>
      </c>
      <c r="F27" s="37">
        <f>10+20</f>
        <v>30</v>
      </c>
      <c r="G27" s="29">
        <v>0</v>
      </c>
      <c r="H27" s="30">
        <f>F27*G27</f>
        <v>0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</row>
    <row r="28" spans="1:37" x14ac:dyDescent="0.2">
      <c r="A28" s="23"/>
      <c r="B28" s="28"/>
      <c r="D28" s="25"/>
      <c r="E28" s="26"/>
      <c r="F28" s="33"/>
      <c r="G28" s="35"/>
      <c r="H28" s="31"/>
    </row>
    <row r="29" spans="1:37" x14ac:dyDescent="0.2">
      <c r="A29" s="23"/>
      <c r="B29" s="32" t="s">
        <v>24</v>
      </c>
      <c r="C29" s="1"/>
      <c r="D29" s="25"/>
      <c r="E29" s="26"/>
      <c r="F29" s="33"/>
      <c r="G29" s="29"/>
      <c r="H29" s="31">
        <f t="shared" ref="H29:H30" si="1">IF(AND(NOT(ISBLANK($E29)),NOT(ISNUMBER($F29))),"Rate only",$F29*G29)</f>
        <v>0</v>
      </c>
    </row>
    <row r="30" spans="1:37" x14ac:dyDescent="0.2">
      <c r="A30" s="23"/>
      <c r="B30" s="32"/>
      <c r="C30" s="1"/>
      <c r="D30" s="25"/>
      <c r="E30" s="26"/>
      <c r="F30" s="33"/>
      <c r="G30" s="29"/>
      <c r="H30" s="31">
        <f t="shared" si="1"/>
        <v>0</v>
      </c>
    </row>
    <row r="31" spans="1:37" s="34" customFormat="1" x14ac:dyDescent="0.2">
      <c r="A31" s="38">
        <v>1.7</v>
      </c>
      <c r="B31" s="28" t="s">
        <v>25</v>
      </c>
      <c r="C31" s="2" t="s">
        <v>26</v>
      </c>
      <c r="D31" s="25"/>
      <c r="E31" s="26" t="s">
        <v>17</v>
      </c>
      <c r="F31" s="33">
        <v>90</v>
      </c>
      <c r="G31" s="29">
        <v>0</v>
      </c>
      <c r="H31" s="30">
        <f>F31*G31</f>
        <v>0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s="34" customFormat="1" x14ac:dyDescent="0.2">
      <c r="A32" s="23"/>
      <c r="B32" s="32"/>
      <c r="C32" s="2" t="s">
        <v>27</v>
      </c>
      <c r="D32" s="25"/>
      <c r="E32" s="26"/>
      <c r="F32" s="33"/>
      <c r="G32" s="29"/>
      <c r="H32" s="31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s="34" customFormat="1" x14ac:dyDescent="0.2">
      <c r="A33" s="23"/>
      <c r="B33" s="32"/>
      <c r="C33" s="2" t="s">
        <v>28</v>
      </c>
      <c r="D33" s="25"/>
      <c r="E33" s="26"/>
      <c r="F33" s="33"/>
      <c r="G33" s="29"/>
      <c r="H33" s="31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s="34" customFormat="1" x14ac:dyDescent="0.2">
      <c r="A34" s="23"/>
      <c r="B34" s="32"/>
      <c r="C34" s="2" t="s">
        <v>29</v>
      </c>
      <c r="D34" s="25"/>
      <c r="E34" s="26"/>
      <c r="F34" s="33"/>
      <c r="G34" s="29"/>
      <c r="H34" s="31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x14ac:dyDescent="0.2">
      <c r="A35" s="23"/>
      <c r="B35" s="32"/>
      <c r="D35" s="25"/>
      <c r="E35" s="26"/>
      <c r="F35" s="33"/>
      <c r="G35" s="29"/>
      <c r="H35" s="31"/>
    </row>
    <row r="36" spans="1:37" s="34" customFormat="1" x14ac:dyDescent="0.2">
      <c r="A36" s="38">
        <v>1.8</v>
      </c>
      <c r="B36" s="28" t="s">
        <v>77</v>
      </c>
      <c r="C36" s="2" t="s">
        <v>30</v>
      </c>
      <c r="D36" s="25"/>
      <c r="E36" s="26" t="s">
        <v>17</v>
      </c>
      <c r="F36" s="33">
        <v>80</v>
      </c>
      <c r="G36" s="29">
        <v>0</v>
      </c>
      <c r="H36" s="30">
        <f>F36*G36</f>
        <v>0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s="34" customFormat="1" x14ac:dyDescent="0.2">
      <c r="A37" s="23"/>
      <c r="B37" s="32"/>
      <c r="C37" s="2" t="s">
        <v>31</v>
      </c>
      <c r="D37" s="25"/>
      <c r="E37" s="26"/>
      <c r="F37" s="39"/>
      <c r="G37" s="29"/>
      <c r="H37" s="31">
        <f t="shared" ref="H37:H43" si="2">IF(AND(NOT(ISBLANK($E37)),NOT(ISNUMBER($F37))),"Rate only",$F37*G37)</f>
        <v>0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s="34" customFormat="1" x14ac:dyDescent="0.2">
      <c r="A38" s="23"/>
      <c r="B38" s="32"/>
      <c r="C38" s="2" t="s">
        <v>32</v>
      </c>
      <c r="D38" s="25"/>
      <c r="E38" s="2"/>
      <c r="F38" s="38"/>
      <c r="G38" s="40"/>
      <c r="H38" s="30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s="34" customFormat="1" x14ac:dyDescent="0.2">
      <c r="A39" s="23"/>
      <c r="B39" s="32"/>
      <c r="C39" s="2" t="s">
        <v>33</v>
      </c>
      <c r="D39" s="25"/>
      <c r="E39" s="26"/>
      <c r="F39" s="33"/>
      <c r="G39" s="29"/>
      <c r="H39" s="31">
        <f t="shared" si="2"/>
        <v>0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x14ac:dyDescent="0.2">
      <c r="A40" s="23"/>
      <c r="B40" s="32"/>
      <c r="D40" s="25"/>
      <c r="E40" s="26"/>
      <c r="F40" s="33"/>
      <c r="G40" s="29"/>
      <c r="H40" s="31">
        <f t="shared" si="2"/>
        <v>0</v>
      </c>
    </row>
    <row r="41" spans="1:37" s="34" customFormat="1" x14ac:dyDescent="0.2">
      <c r="A41" s="172">
        <v>1.9</v>
      </c>
      <c r="B41" s="32" t="s">
        <v>34</v>
      </c>
      <c r="C41" s="1"/>
      <c r="D41" s="41"/>
      <c r="E41" s="26"/>
      <c r="F41" s="33"/>
      <c r="G41" s="29"/>
      <c r="H41" s="31">
        <f t="shared" si="2"/>
        <v>0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s="34" customFormat="1" x14ac:dyDescent="0.2">
      <c r="A42" s="23"/>
      <c r="B42" s="32" t="s">
        <v>35</v>
      </c>
      <c r="C42" s="1"/>
      <c r="D42" s="41"/>
      <c r="E42" s="26" t="s">
        <v>9</v>
      </c>
      <c r="F42" s="33">
        <v>270</v>
      </c>
      <c r="G42" s="40">
        <v>0</v>
      </c>
      <c r="H42" s="30">
        <f>F42*G42</f>
        <v>0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s="34" customFormat="1" x14ac:dyDescent="0.2">
      <c r="A43" s="23"/>
      <c r="B43" s="32"/>
      <c r="C43" s="1"/>
      <c r="D43" s="25"/>
      <c r="E43" s="26"/>
      <c r="F43" s="33"/>
      <c r="G43" s="29"/>
      <c r="H43" s="31">
        <f t="shared" si="2"/>
        <v>0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x14ac:dyDescent="0.2">
      <c r="A44" s="173" t="s">
        <v>78</v>
      </c>
      <c r="B44" s="32" t="s">
        <v>36</v>
      </c>
      <c r="C44" s="1"/>
      <c r="D44" s="41"/>
      <c r="E44" s="175" t="s">
        <v>17</v>
      </c>
      <c r="F44" s="33">
        <v>10</v>
      </c>
      <c r="G44" s="29">
        <v>0</v>
      </c>
      <c r="H44" s="30">
        <f>F44*G44</f>
        <v>0</v>
      </c>
    </row>
    <row r="45" spans="1:37" x14ac:dyDescent="0.2">
      <c r="A45" s="23"/>
      <c r="B45" s="32" t="s">
        <v>37</v>
      </c>
      <c r="C45" s="1"/>
      <c r="D45" s="41"/>
      <c r="E45" s="26"/>
      <c r="F45" s="33"/>
      <c r="G45" s="29"/>
      <c r="H45" s="31"/>
    </row>
    <row r="46" spans="1:37" x14ac:dyDescent="0.2">
      <c r="A46" s="23"/>
      <c r="B46" s="32"/>
      <c r="C46" s="1"/>
      <c r="D46" s="41"/>
      <c r="E46" s="26"/>
      <c r="F46" s="33"/>
      <c r="G46" s="29"/>
      <c r="H46" s="31"/>
    </row>
    <row r="47" spans="1:37" s="34" customFormat="1" x14ac:dyDescent="0.2">
      <c r="A47" s="38">
        <v>1.1100000000000001</v>
      </c>
      <c r="B47" s="32" t="s">
        <v>38</v>
      </c>
      <c r="C47" s="2"/>
      <c r="D47" s="25"/>
      <c r="E47" s="175" t="s">
        <v>17</v>
      </c>
      <c r="F47" s="33">
        <v>50</v>
      </c>
      <c r="G47" s="29">
        <v>0</v>
      </c>
      <c r="H47" s="30">
        <f>F47*G47</f>
        <v>0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x14ac:dyDescent="0.2">
      <c r="A48" s="23"/>
      <c r="B48" s="32" t="s">
        <v>39</v>
      </c>
      <c r="D48" s="25"/>
      <c r="E48" s="26"/>
      <c r="F48" s="33"/>
      <c r="G48" s="29"/>
      <c r="H48" s="31"/>
    </row>
    <row r="49" spans="1:37" s="34" customFormat="1" x14ac:dyDescent="0.2">
      <c r="A49" s="23"/>
      <c r="B49" s="28"/>
      <c r="C49" s="2"/>
      <c r="D49" s="25"/>
      <c r="E49" s="26"/>
      <c r="F49" s="33"/>
      <c r="G49" s="29"/>
      <c r="H49" s="31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x14ac:dyDescent="0.2">
      <c r="A50" s="23"/>
      <c r="B50" s="32" t="s">
        <v>40</v>
      </c>
      <c r="C50" s="1"/>
      <c r="D50" s="41"/>
      <c r="E50" s="26"/>
      <c r="F50" s="37"/>
      <c r="G50" s="29"/>
      <c r="H50" s="31">
        <f t="shared" ref="H50" si="3">IF(AND(NOT(ISBLANK($E50)),NOT(ISNUMBER($F50))),"Rate only",$F50*G50)</f>
        <v>0</v>
      </c>
    </row>
    <row r="51" spans="1:37" x14ac:dyDescent="0.2">
      <c r="A51" s="23"/>
      <c r="B51" s="32"/>
      <c r="D51" s="25"/>
      <c r="E51" s="26"/>
      <c r="F51" s="42"/>
      <c r="G51" s="43"/>
      <c r="H51" s="31"/>
    </row>
    <row r="52" spans="1:37" x14ac:dyDescent="0.2">
      <c r="A52" s="38">
        <v>1.1200000000000001</v>
      </c>
      <c r="B52" s="28" t="s">
        <v>21</v>
      </c>
      <c r="C52" s="2" t="s">
        <v>41</v>
      </c>
      <c r="E52" s="26" t="s">
        <v>42</v>
      </c>
      <c r="F52" s="37">
        <v>1</v>
      </c>
      <c r="G52" s="174">
        <v>0</v>
      </c>
      <c r="H52" s="30">
        <f>F52*G52</f>
        <v>0</v>
      </c>
    </row>
    <row r="53" spans="1:37" x14ac:dyDescent="0.2">
      <c r="A53" s="38"/>
      <c r="B53" s="44"/>
      <c r="C53" s="45" t="s">
        <v>29</v>
      </c>
      <c r="D53" s="46"/>
      <c r="E53" s="47"/>
      <c r="F53" s="48"/>
      <c r="G53" s="49"/>
      <c r="H53" s="50"/>
    </row>
    <row r="54" spans="1:37" x14ac:dyDescent="0.2">
      <c r="A54" s="38">
        <v>1.1299999999999999</v>
      </c>
      <c r="B54" s="44" t="s">
        <v>15</v>
      </c>
      <c r="C54" s="45" t="s">
        <v>43</v>
      </c>
      <c r="D54" s="46"/>
      <c r="E54" s="47" t="s">
        <v>44</v>
      </c>
      <c r="F54" s="48">
        <v>1</v>
      </c>
      <c r="G54" s="49"/>
      <c r="H54" s="30">
        <f>F54*G54</f>
        <v>0</v>
      </c>
    </row>
    <row r="55" spans="1:37" x14ac:dyDescent="0.2">
      <c r="A55" s="38"/>
      <c r="B55" s="44"/>
      <c r="C55" s="45" t="s">
        <v>45</v>
      </c>
      <c r="D55" s="46"/>
      <c r="E55" s="47"/>
      <c r="F55" s="48"/>
      <c r="G55" s="49"/>
      <c r="H55" s="50"/>
    </row>
    <row r="56" spans="1:37" x14ac:dyDescent="0.2">
      <c r="A56" s="38"/>
      <c r="B56" s="32"/>
      <c r="D56" s="25"/>
      <c r="E56" s="26"/>
      <c r="F56" s="42"/>
      <c r="G56" s="43"/>
      <c r="H56" s="31">
        <f t="shared" ref="H56" si="4">IF(AND(NOT(ISBLANK($E56)),NOT(ISNUMBER($F56))),"Rate only",$F56*G56)</f>
        <v>0</v>
      </c>
    </row>
    <row r="57" spans="1:37" x14ac:dyDescent="0.2">
      <c r="A57" s="38">
        <v>1.1399999999999999</v>
      </c>
      <c r="B57" s="28" t="s">
        <v>85</v>
      </c>
      <c r="D57" s="176"/>
      <c r="E57" s="26" t="s">
        <v>101</v>
      </c>
      <c r="F57" s="179">
        <v>0</v>
      </c>
      <c r="G57" s="180">
        <v>0</v>
      </c>
      <c r="H57" s="30">
        <f>F57*G57</f>
        <v>0</v>
      </c>
    </row>
    <row r="58" spans="1:37" x14ac:dyDescent="0.2">
      <c r="A58" s="38">
        <v>1.1499999999999999</v>
      </c>
      <c r="B58" s="28" t="s">
        <v>25</v>
      </c>
      <c r="C58" s="176" t="s">
        <v>46</v>
      </c>
      <c r="E58" s="175" t="s">
        <v>17</v>
      </c>
      <c r="F58" s="175">
        <v>6</v>
      </c>
      <c r="G58" s="31">
        <v>0</v>
      </c>
      <c r="H58" s="30">
        <f>F58*G58</f>
        <v>0</v>
      </c>
      <c r="I58" s="177"/>
    </row>
    <row r="59" spans="1:37" x14ac:dyDescent="0.2">
      <c r="A59" s="23"/>
      <c r="B59" s="28"/>
      <c r="C59" s="176" t="s">
        <v>47</v>
      </c>
      <c r="D59" s="25"/>
      <c r="E59" s="25"/>
      <c r="F59" s="26"/>
      <c r="G59" s="31"/>
      <c r="H59" s="29"/>
      <c r="I59" s="177"/>
    </row>
    <row r="60" spans="1:37" x14ac:dyDescent="0.2">
      <c r="A60" s="23"/>
      <c r="B60" s="32"/>
      <c r="D60" s="25"/>
      <c r="E60" s="26"/>
      <c r="F60" s="51"/>
      <c r="G60" s="29"/>
      <c r="H60" s="31"/>
    </row>
    <row r="61" spans="1:37" x14ac:dyDescent="0.2">
      <c r="A61" s="23"/>
      <c r="B61" s="32"/>
      <c r="D61" s="25"/>
      <c r="E61" s="26"/>
      <c r="F61" s="51"/>
      <c r="G61" s="29"/>
      <c r="H61" s="31"/>
    </row>
    <row r="62" spans="1:37" x14ac:dyDescent="0.2">
      <c r="A62" s="36"/>
      <c r="B62" s="32"/>
      <c r="C62" s="1"/>
      <c r="D62" s="41"/>
      <c r="E62" s="26"/>
      <c r="F62" s="51"/>
      <c r="G62" s="29"/>
      <c r="H62" s="31"/>
    </row>
    <row r="63" spans="1:37" x14ac:dyDescent="0.2">
      <c r="A63" s="23"/>
      <c r="B63" s="32"/>
      <c r="D63" s="25"/>
      <c r="E63" s="26"/>
      <c r="F63" s="51"/>
      <c r="G63" s="29"/>
      <c r="H63" s="31"/>
    </row>
    <row r="64" spans="1:37" x14ac:dyDescent="0.2">
      <c r="A64" s="23"/>
      <c r="B64" s="28"/>
      <c r="D64" s="25"/>
      <c r="E64" s="26"/>
      <c r="F64" s="51"/>
      <c r="G64" s="29"/>
      <c r="H64" s="31"/>
    </row>
    <row r="65" spans="1:8" x14ac:dyDescent="0.2">
      <c r="A65" s="23"/>
      <c r="B65" s="32"/>
      <c r="C65" s="1"/>
      <c r="D65" s="25"/>
      <c r="E65" s="26"/>
      <c r="F65" s="51"/>
      <c r="G65" s="29"/>
      <c r="H65" s="31"/>
    </row>
    <row r="66" spans="1:8" x14ac:dyDescent="0.2">
      <c r="A66" s="23"/>
      <c r="B66" s="32"/>
      <c r="C66" s="1"/>
      <c r="D66" s="25"/>
      <c r="E66" s="26"/>
      <c r="F66" s="51"/>
      <c r="G66" s="29"/>
      <c r="H66" s="31"/>
    </row>
    <row r="67" spans="1:8" x14ac:dyDescent="0.2">
      <c r="A67" s="23"/>
      <c r="B67" s="32"/>
      <c r="C67" s="1"/>
      <c r="D67" s="25"/>
      <c r="E67" s="26"/>
      <c r="F67" s="51"/>
      <c r="G67" s="29"/>
      <c r="H67" s="31"/>
    </row>
    <row r="68" spans="1:8" x14ac:dyDescent="0.2">
      <c r="A68" s="23"/>
      <c r="B68" s="32"/>
      <c r="C68" s="1"/>
      <c r="D68" s="25"/>
      <c r="E68" s="26"/>
      <c r="F68" s="51"/>
      <c r="G68" s="29"/>
      <c r="H68" s="31"/>
    </row>
    <row r="69" spans="1:8" x14ac:dyDescent="0.2">
      <c r="A69" s="23"/>
      <c r="B69" s="32"/>
      <c r="D69" s="25"/>
      <c r="E69" s="26"/>
      <c r="F69" s="51"/>
      <c r="G69" s="29"/>
      <c r="H69" s="31"/>
    </row>
    <row r="70" spans="1:8" x14ac:dyDescent="0.2">
      <c r="A70" s="23"/>
      <c r="B70" s="32"/>
      <c r="D70" s="25"/>
      <c r="E70" s="26"/>
      <c r="F70" s="51"/>
      <c r="G70" s="29"/>
      <c r="H70" s="31"/>
    </row>
    <row r="71" spans="1:8" x14ac:dyDescent="0.2">
      <c r="A71" s="23"/>
      <c r="B71" s="32"/>
      <c r="E71" s="26"/>
      <c r="F71" s="27"/>
      <c r="G71" s="52"/>
      <c r="H71" s="31">
        <f>IF(AND(NOT(ISBLANK($E71)),NOT(ISNUMBER($F71))),"Rate only",$F71*G71)</f>
        <v>0</v>
      </c>
    </row>
    <row r="72" spans="1:8" x14ac:dyDescent="0.2">
      <c r="A72" s="53"/>
      <c r="B72" s="54"/>
      <c r="C72" s="55"/>
      <c r="D72" s="17"/>
      <c r="E72" s="56"/>
      <c r="F72" s="57"/>
      <c r="G72" s="58"/>
      <c r="H72" s="59"/>
    </row>
    <row r="73" spans="1:8" x14ac:dyDescent="0.2">
      <c r="A73" s="60"/>
      <c r="B73" s="32" t="s">
        <v>48</v>
      </c>
      <c r="C73" s="1"/>
      <c r="G73" s="61"/>
      <c r="H73" s="62"/>
    </row>
    <row r="74" spans="1:8" x14ac:dyDescent="0.2">
      <c r="A74" s="63"/>
      <c r="B74" s="64"/>
      <c r="C74" s="65"/>
      <c r="D74" s="66"/>
      <c r="E74" s="67"/>
      <c r="F74" s="68"/>
      <c r="G74" s="69"/>
      <c r="H74" s="70"/>
    </row>
    <row r="75" spans="1:8" x14ac:dyDescent="0.2">
      <c r="A75" s="2" t="s">
        <v>47</v>
      </c>
      <c r="G75" s="5"/>
      <c r="H75" s="71"/>
    </row>
    <row r="105" spans="5:8" x14ac:dyDescent="0.2">
      <c r="E105" s="2"/>
      <c r="F105" s="2"/>
      <c r="G105" s="2"/>
      <c r="H105" s="2"/>
    </row>
  </sheetData>
  <conditionalFormatting sqref="H23:H24 H37 H39:H41 H15:H17 H26 H43 H45:H46 H48:H49">
    <cfRule type="cellIs" dxfId="33" priority="35" stopIfTrue="1" operator="lessThan">
      <formula>0.005</formula>
    </cfRule>
  </conditionalFormatting>
  <conditionalFormatting sqref="F36">
    <cfRule type="cellIs" dxfId="32" priority="26" stopIfTrue="1" operator="equal">
      <formula>0</formula>
    </cfRule>
  </conditionalFormatting>
  <conditionalFormatting sqref="F37">
    <cfRule type="cellIs" dxfId="31" priority="25" stopIfTrue="1" operator="equal">
      <formula>0</formula>
    </cfRule>
  </conditionalFormatting>
  <conditionalFormatting sqref="F31">
    <cfRule type="cellIs" dxfId="30" priority="24" stopIfTrue="1" operator="equal">
      <formula>0</formula>
    </cfRule>
  </conditionalFormatting>
  <conditionalFormatting sqref="H71">
    <cfRule type="cellIs" dxfId="29" priority="22" stopIfTrue="1" operator="equal">
      <formula>0</formula>
    </cfRule>
  </conditionalFormatting>
  <conditionalFormatting sqref="H71">
    <cfRule type="cellIs" dxfId="28" priority="21" stopIfTrue="1" operator="equal">
      <formula>0</formula>
    </cfRule>
  </conditionalFormatting>
  <conditionalFormatting sqref="H19 H28:H30 H32:H35 H5:H9 H60:H71 H11:H13">
    <cfRule type="cellIs" dxfId="27" priority="20" stopIfTrue="1" operator="lessThan">
      <formula>0.005</formula>
    </cfRule>
  </conditionalFormatting>
  <conditionalFormatting sqref="H4">
    <cfRule type="cellIs" dxfId="26" priority="19" stopIfTrue="1" operator="lessThan">
      <formula>0.005</formula>
    </cfRule>
  </conditionalFormatting>
  <conditionalFormatting sqref="H71">
    <cfRule type="cellIs" dxfId="25" priority="18" stopIfTrue="1" operator="equal">
      <formula>0</formula>
    </cfRule>
  </conditionalFormatting>
  <conditionalFormatting sqref="H71">
    <cfRule type="cellIs" dxfId="24" priority="17" stopIfTrue="1" operator="equal">
      <formula>0</formula>
    </cfRule>
  </conditionalFormatting>
  <conditionalFormatting sqref="H71">
    <cfRule type="cellIs" dxfId="23" priority="16" stopIfTrue="1" operator="equal">
      <formula>0</formula>
    </cfRule>
  </conditionalFormatting>
  <conditionalFormatting sqref="H71">
    <cfRule type="cellIs" dxfId="22" priority="15" stopIfTrue="1" operator="equal">
      <formula>0</formula>
    </cfRule>
  </conditionalFormatting>
  <conditionalFormatting sqref="H73">
    <cfRule type="cellIs" dxfId="21" priority="14" stopIfTrue="1" operator="lessThan">
      <formula>0.005</formula>
    </cfRule>
  </conditionalFormatting>
  <conditionalFormatting sqref="H21:H22">
    <cfRule type="cellIs" dxfId="20" priority="13" stopIfTrue="1" operator="lessThan">
      <formula>0.005</formula>
    </cfRule>
  </conditionalFormatting>
  <conditionalFormatting sqref="H50">
    <cfRule type="cellIs" dxfId="19" priority="10" stopIfTrue="1" operator="lessThan">
      <formula>0.005</formula>
    </cfRule>
  </conditionalFormatting>
  <conditionalFormatting sqref="H56">
    <cfRule type="cellIs" dxfId="18" priority="9" stopIfTrue="1" operator="equal">
      <formula>0</formula>
    </cfRule>
  </conditionalFormatting>
  <conditionalFormatting sqref="H56">
    <cfRule type="cellIs" dxfId="17" priority="8" stopIfTrue="1" operator="lessThan">
      <formula>0.005</formula>
    </cfRule>
  </conditionalFormatting>
  <conditionalFormatting sqref="H51">
    <cfRule type="cellIs" dxfId="16" priority="5" stopIfTrue="1" operator="equal">
      <formula>0</formula>
    </cfRule>
  </conditionalFormatting>
  <conditionalFormatting sqref="H51">
    <cfRule type="cellIs" dxfId="15" priority="4" stopIfTrue="1" operator="lessThan">
      <formula>0.005</formula>
    </cfRule>
  </conditionalFormatting>
  <conditionalFormatting sqref="H53 H55">
    <cfRule type="cellIs" dxfId="14" priority="3" stopIfTrue="1" operator="lessThan">
      <formula>0.005</formula>
    </cfRule>
  </conditionalFormatting>
  <conditionalFormatting sqref="G58:G59 I58:I59">
    <cfRule type="cellIs" dxfId="13" priority="1" stopIfTrue="1" operator="lessThan">
      <formula>0.005</formula>
    </cfRule>
  </conditionalFormatting>
  <dataValidations count="1">
    <dataValidation type="custom" allowBlank="1" showInputMessage="1" showErrorMessage="1" errorTitle="Invalid rate" error="A value with an invalid decimal part_x000a_was entered." sqref="G39:G41 G60:G71 G43:G57 H59 G4:G37">
      <formula1>(G4)-TRUNC(G4,2)=0</formula1>
    </dataValidation>
  </dataValidations>
  <pageMargins left="0.7" right="0.7" top="0.75" bottom="0.75" header="0.3" footer="0.3"/>
  <pageSetup scale="91" orientation="portrait" r:id="rId1"/>
  <colBreaks count="1" manualBreakCount="1">
    <brk id="8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topLeftCell="A14" zoomScaleNormal="100" workbookViewId="0">
      <selection activeCell="A20" sqref="A20"/>
    </sheetView>
  </sheetViews>
  <sheetFormatPr defaultColWidth="9.28515625" defaultRowHeight="15" x14ac:dyDescent="0.2"/>
  <cols>
    <col min="1" max="1" width="7.42578125" style="76" customWidth="1"/>
    <col min="2" max="2" width="66.28515625" style="76" customWidth="1"/>
    <col min="3" max="3" width="7.5703125" style="76" customWidth="1"/>
    <col min="4" max="4" width="9.28515625" style="76" customWidth="1"/>
    <col min="5" max="5" width="14.7109375" style="76" bestFit="1" customWidth="1"/>
    <col min="6" max="6" width="15.7109375" style="76" customWidth="1"/>
    <col min="7" max="7" width="51.7109375" style="76" customWidth="1"/>
    <col min="8" max="8" width="6.42578125" style="76" customWidth="1"/>
    <col min="9" max="16384" width="9.28515625" style="76"/>
  </cols>
  <sheetData>
    <row r="1" spans="1:32" x14ac:dyDescent="0.2">
      <c r="A1" s="234" t="s">
        <v>49</v>
      </c>
      <c r="B1" s="235"/>
      <c r="C1" s="74"/>
      <c r="D1" s="74"/>
      <c r="E1" s="74"/>
      <c r="F1" s="75"/>
    </row>
    <row r="2" spans="1:32" x14ac:dyDescent="0.2">
      <c r="A2" s="77"/>
      <c r="B2" s="78"/>
      <c r="C2" s="79"/>
      <c r="D2" s="80"/>
      <c r="E2" s="81"/>
      <c r="F2" s="82"/>
      <c r="G2" s="83"/>
    </row>
    <row r="3" spans="1:32" x14ac:dyDescent="0.2">
      <c r="A3" s="84" t="s">
        <v>50</v>
      </c>
      <c r="B3" s="85" t="s">
        <v>2</v>
      </c>
      <c r="C3" s="86" t="s">
        <v>51</v>
      </c>
      <c r="D3" s="87" t="s">
        <v>4</v>
      </c>
      <c r="E3" s="88" t="s">
        <v>5</v>
      </c>
      <c r="F3" s="89" t="s">
        <v>6</v>
      </c>
    </row>
    <row r="4" spans="1:32" x14ac:dyDescent="0.2">
      <c r="A4" s="90"/>
      <c r="B4" s="91"/>
      <c r="C4" s="92"/>
      <c r="D4" s="93"/>
      <c r="E4" s="94"/>
      <c r="F4" s="95"/>
    </row>
    <row r="5" spans="1:32" x14ac:dyDescent="0.2">
      <c r="A5" s="96" t="s">
        <v>87</v>
      </c>
      <c r="B5" s="97" t="s">
        <v>52</v>
      </c>
      <c r="C5" s="98"/>
      <c r="D5" s="99">
        <v>0</v>
      </c>
      <c r="E5" s="100"/>
      <c r="F5" s="101"/>
    </row>
    <row r="6" spans="1:32" x14ac:dyDescent="0.2">
      <c r="A6" s="96"/>
      <c r="B6" s="97"/>
      <c r="C6" s="98"/>
      <c r="D6" s="99"/>
      <c r="E6" s="100"/>
      <c r="F6" s="101"/>
    </row>
    <row r="7" spans="1:32" s="108" customFormat="1" ht="14.25" x14ac:dyDescent="0.2">
      <c r="A7" s="102" t="s">
        <v>88</v>
      </c>
      <c r="B7" s="103" t="s">
        <v>53</v>
      </c>
      <c r="C7" s="104" t="s">
        <v>86</v>
      </c>
      <c r="D7" s="105">
        <v>1</v>
      </c>
      <c r="E7" s="106"/>
      <c r="F7" s="107">
        <f t="shared" ref="F7:F13" si="0">D7*E7</f>
        <v>0</v>
      </c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</row>
    <row r="8" spans="1:32" s="104" customFormat="1" ht="14.25" x14ac:dyDescent="0.2">
      <c r="A8" s="102" t="s">
        <v>89</v>
      </c>
      <c r="B8" s="103" t="s">
        <v>54</v>
      </c>
      <c r="C8" s="104" t="s">
        <v>86</v>
      </c>
      <c r="D8" s="105">
        <v>1</v>
      </c>
      <c r="E8" s="106"/>
      <c r="F8" s="107">
        <f t="shared" si="0"/>
        <v>0</v>
      </c>
    </row>
    <row r="9" spans="1:32" s="108" customFormat="1" ht="14.25" x14ac:dyDescent="0.2">
      <c r="A9" s="102" t="s">
        <v>90</v>
      </c>
      <c r="B9" s="109" t="s">
        <v>55</v>
      </c>
      <c r="C9" s="104" t="s">
        <v>86</v>
      </c>
      <c r="D9" s="105">
        <v>1</v>
      </c>
      <c r="E9" s="106"/>
      <c r="F9" s="107">
        <f t="shared" si="0"/>
        <v>0</v>
      </c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</row>
    <row r="10" spans="1:32" s="108" customFormat="1" ht="14.25" x14ac:dyDescent="0.2">
      <c r="A10" s="102" t="s">
        <v>91</v>
      </c>
      <c r="B10" s="109" t="s">
        <v>56</v>
      </c>
      <c r="C10" s="104" t="s">
        <v>86</v>
      </c>
      <c r="D10" s="105">
        <v>1</v>
      </c>
      <c r="E10" s="106"/>
      <c r="F10" s="107">
        <f t="shared" si="0"/>
        <v>0</v>
      </c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</row>
    <row r="11" spans="1:32" s="108" customFormat="1" ht="14.25" x14ac:dyDescent="0.2">
      <c r="A11" s="102" t="s">
        <v>92</v>
      </c>
      <c r="B11" s="109" t="s">
        <v>57</v>
      </c>
      <c r="C11" s="104" t="s">
        <v>86</v>
      </c>
      <c r="D11" s="105">
        <v>1</v>
      </c>
      <c r="E11" s="106"/>
      <c r="F11" s="107">
        <f t="shared" si="0"/>
        <v>0</v>
      </c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</row>
    <row r="12" spans="1:32" s="108" customFormat="1" ht="14.25" x14ac:dyDescent="0.2">
      <c r="A12" s="102" t="s">
        <v>93</v>
      </c>
      <c r="B12" s="109" t="s">
        <v>58</v>
      </c>
      <c r="C12" s="104" t="s">
        <v>86</v>
      </c>
      <c r="D12" s="105">
        <v>1</v>
      </c>
      <c r="E12" s="106"/>
      <c r="F12" s="107">
        <f t="shared" si="0"/>
        <v>0</v>
      </c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</row>
    <row r="13" spans="1:32" s="108" customFormat="1" ht="14.25" x14ac:dyDescent="0.2">
      <c r="A13" s="102" t="s">
        <v>94</v>
      </c>
      <c r="B13" s="109" t="s">
        <v>59</v>
      </c>
      <c r="C13" s="104" t="s">
        <v>86</v>
      </c>
      <c r="D13" s="105">
        <v>1</v>
      </c>
      <c r="E13" s="106"/>
      <c r="F13" s="107">
        <f t="shared" si="0"/>
        <v>0</v>
      </c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</row>
    <row r="14" spans="1:32" s="108" customFormat="1" ht="14.25" x14ac:dyDescent="0.2">
      <c r="A14" s="102" t="s">
        <v>95</v>
      </c>
      <c r="B14" s="103" t="s">
        <v>60</v>
      </c>
      <c r="C14" s="104" t="s">
        <v>86</v>
      </c>
      <c r="D14" s="105">
        <v>1</v>
      </c>
      <c r="E14" s="106"/>
      <c r="F14" s="107">
        <f t="shared" ref="F14" si="1">D14*E14</f>
        <v>0</v>
      </c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</row>
    <row r="15" spans="1:32" s="108" customFormat="1" ht="14.25" x14ac:dyDescent="0.2">
      <c r="A15" s="102" t="s">
        <v>96</v>
      </c>
      <c r="B15" s="103" t="s">
        <v>61</v>
      </c>
      <c r="C15" s="104" t="s">
        <v>86</v>
      </c>
      <c r="D15" s="105">
        <v>1</v>
      </c>
      <c r="E15" s="106"/>
      <c r="F15" s="107">
        <f>D15*E15</f>
        <v>0</v>
      </c>
      <c r="G15" s="110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</row>
    <row r="16" spans="1:32" s="108" customFormat="1" ht="14.25" x14ac:dyDescent="0.2">
      <c r="A16" s="178" t="s">
        <v>97</v>
      </c>
      <c r="B16" s="103" t="s">
        <v>62</v>
      </c>
      <c r="C16" s="104" t="s">
        <v>86</v>
      </c>
      <c r="D16" s="105">
        <v>1</v>
      </c>
      <c r="E16" s="106"/>
      <c r="F16" s="107">
        <f>D16*E16</f>
        <v>0</v>
      </c>
      <c r="G16" s="110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</row>
    <row r="17" spans="1:32" s="108" customFormat="1" ht="14.25" x14ac:dyDescent="0.2">
      <c r="A17" s="102" t="s">
        <v>98</v>
      </c>
      <c r="B17" s="103" t="s">
        <v>63</v>
      </c>
      <c r="C17" s="104" t="s">
        <v>86</v>
      </c>
      <c r="D17" s="105">
        <v>1</v>
      </c>
      <c r="E17" s="106"/>
      <c r="F17" s="107">
        <f>D17*E17</f>
        <v>0</v>
      </c>
      <c r="G17" s="110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</row>
    <row r="18" spans="1:32" s="108" customFormat="1" ht="14.25" x14ac:dyDescent="0.2">
      <c r="A18" s="102" t="s">
        <v>99</v>
      </c>
      <c r="B18" s="103" t="s">
        <v>64</v>
      </c>
      <c r="C18" s="104" t="s">
        <v>86</v>
      </c>
      <c r="D18" s="105">
        <v>1</v>
      </c>
      <c r="E18" s="106"/>
      <c r="F18" s="107">
        <f t="shared" ref="F18:F19" si="2">D18*E18</f>
        <v>0</v>
      </c>
      <c r="G18" s="110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</row>
    <row r="19" spans="1:32" s="108" customFormat="1" ht="14.25" x14ac:dyDescent="0.2">
      <c r="A19" s="102" t="s">
        <v>100</v>
      </c>
      <c r="B19" s="103" t="s">
        <v>65</v>
      </c>
      <c r="C19" s="104" t="s">
        <v>86</v>
      </c>
      <c r="D19" s="105">
        <v>1</v>
      </c>
      <c r="E19" s="106"/>
      <c r="F19" s="107">
        <f t="shared" si="2"/>
        <v>0</v>
      </c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</row>
    <row r="20" spans="1:32" s="115" customFormat="1" x14ac:dyDescent="0.2">
      <c r="A20" s="96"/>
      <c r="B20" s="111"/>
      <c r="C20" s="98"/>
      <c r="D20" s="112"/>
      <c r="E20" s="113"/>
      <c r="F20" s="114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</row>
    <row r="21" spans="1:32" x14ac:dyDescent="0.2">
      <c r="A21" s="116"/>
      <c r="B21" s="117"/>
      <c r="C21" s="118"/>
      <c r="D21" s="118"/>
      <c r="E21" s="119"/>
      <c r="F21" s="120"/>
    </row>
    <row r="22" spans="1:32" x14ac:dyDescent="0.2">
      <c r="A22" s="121" t="s">
        <v>66</v>
      </c>
      <c r="B22" s="122"/>
      <c r="C22" s="123"/>
      <c r="D22" s="123"/>
      <c r="E22" s="124"/>
      <c r="F22" s="125">
        <f>SUM(F4:F20)</f>
        <v>0</v>
      </c>
      <c r="H22" s="126"/>
    </row>
    <row r="23" spans="1:32" x14ac:dyDescent="0.2">
      <c r="A23" s="127"/>
      <c r="B23" s="128"/>
      <c r="C23" s="129"/>
      <c r="D23" s="129"/>
      <c r="E23" s="130"/>
      <c r="F23" s="131"/>
      <c r="H23" s="132"/>
    </row>
    <row r="24" spans="1:32" x14ac:dyDescent="0.2">
      <c r="H24" s="132"/>
    </row>
    <row r="25" spans="1:32" x14ac:dyDescent="0.2">
      <c r="H25" s="132"/>
    </row>
    <row r="27" spans="1:32" x14ac:dyDescent="0.2">
      <c r="G27" s="76">
        <v>1</v>
      </c>
      <c r="H27" s="133"/>
    </row>
    <row r="29" spans="1:32" x14ac:dyDescent="0.2">
      <c r="H29" s="134"/>
    </row>
    <row r="33" spans="8:8" x14ac:dyDescent="0.2">
      <c r="H33" s="134"/>
    </row>
    <row r="35" spans="8:8" x14ac:dyDescent="0.2">
      <c r="H35" s="134"/>
    </row>
    <row r="37" spans="8:8" ht="31.5" customHeight="1" x14ac:dyDescent="0.2"/>
    <row r="38" spans="8:8" ht="31.5" customHeight="1" x14ac:dyDescent="0.2"/>
    <row r="39" spans="8:8" ht="15.75" customHeight="1" x14ac:dyDescent="0.2">
      <c r="H39" s="134"/>
    </row>
  </sheetData>
  <mergeCells count="1">
    <mergeCell ref="A1:B1"/>
  </mergeCells>
  <conditionalFormatting sqref="C2:C7 C20">
    <cfRule type="cellIs" dxfId="12" priority="14" stopIfTrue="1" operator="equal">
      <formula>"h4"</formula>
    </cfRule>
    <cfRule type="cellIs" dxfId="11" priority="15" stopIfTrue="1" operator="equal">
      <formula>"h3"</formula>
    </cfRule>
    <cfRule type="cellIs" dxfId="10" priority="16" stopIfTrue="1" operator="equal">
      <formula>"h2"</formula>
    </cfRule>
    <cfRule type="containsText" dxfId="9" priority="17" stopIfTrue="1" operator="containsText" text="h1">
      <formula>NOT(ISERROR(SEARCH("h1",C2)))</formula>
    </cfRule>
  </conditionalFormatting>
  <conditionalFormatting sqref="B5:B8 B15:B20">
    <cfRule type="expression" dxfId="8" priority="12" stopIfTrue="1">
      <formula>OR(#REF!="H1",#REF!="H2",#REF!="H3",)</formula>
    </cfRule>
    <cfRule type="expression" dxfId="7" priority="13" stopIfTrue="1">
      <formula>OR(#REF!="H4",#REF!="H3")</formula>
    </cfRule>
  </conditionalFormatting>
  <conditionalFormatting sqref="E23">
    <cfRule type="cellIs" dxfId="6" priority="11" stopIfTrue="1" operator="equal">
      <formula>0</formula>
    </cfRule>
  </conditionalFormatting>
  <conditionalFormatting sqref="B14">
    <cfRule type="expression" dxfId="5" priority="5" stopIfTrue="1">
      <formula>OR(#REF!="H1",#REF!="H2",#REF!="H3",)</formula>
    </cfRule>
    <cfRule type="expression" dxfId="4" priority="6" stopIfTrue="1">
      <formula>OR(#REF!="H4",#REF!="H3")</formula>
    </cfRule>
  </conditionalFormatting>
  <conditionalFormatting sqref="C8:C19">
    <cfRule type="cellIs" dxfId="3" priority="1" stopIfTrue="1" operator="equal">
      <formula>"h4"</formula>
    </cfRule>
    <cfRule type="cellIs" dxfId="2" priority="2" stopIfTrue="1" operator="equal">
      <formula>"h3"</formula>
    </cfRule>
    <cfRule type="cellIs" dxfId="1" priority="3" stopIfTrue="1" operator="equal">
      <formula>"h2"</formula>
    </cfRule>
    <cfRule type="containsText" dxfId="0" priority="4" stopIfTrue="1" operator="containsText" text="h1">
      <formula>NOT(ISERROR(SEARCH("h1",C8)))</formula>
    </cfRule>
  </conditionalFormatting>
  <pageMargins left="0.7" right="0.7" top="0.75" bottom="0.75" header="0.3" footer="0.3"/>
  <pageSetup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Cover Page</vt:lpstr>
      <vt:lpstr>Summary</vt:lpstr>
      <vt:lpstr>Gabions</vt:lpstr>
      <vt:lpstr>P&amp;Gs</vt:lpstr>
      <vt:lpstr>Gabions!Print_Area</vt:lpstr>
      <vt:lpstr>'P&amp;Gs'!Print_Area</vt:lpstr>
      <vt:lpstr>Summary!Print_Area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Lita Mshumi</dc:creator>
  <cp:lastModifiedBy>Sibongile Skhosana</cp:lastModifiedBy>
  <cp:lastPrinted>2021-11-11T13:04:46Z</cp:lastPrinted>
  <dcterms:created xsi:type="dcterms:W3CDTF">2021-11-11T12:53:21Z</dcterms:created>
  <dcterms:modified xsi:type="dcterms:W3CDTF">2021-12-08T12:26:23Z</dcterms:modified>
</cp:coreProperties>
</file>