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U:\SCM\SCM FY 25-26\INDIA\TMC INDIA\SAT 308-25 - TMC INDIA\"/>
    </mc:Choice>
  </mc:AlternateContent>
  <xr:revisionPtr revIDLastSave="0" documentId="13_ncr:1_{7A007F4B-0826-4406-AB68-139711672770}" xr6:coauthVersionLast="47" xr6:coauthVersionMax="47" xr10:uidLastSave="{00000000-0000-0000-0000-000000000000}"/>
  <bookViews>
    <workbookView xWindow="-110" yWindow="-110" windowWidth="19420" windowHeight="10300" tabRatio="653" xr2:uid="{00000000-000D-0000-FFFF-FFFF00000000}"/>
  </bookViews>
  <sheets>
    <sheet name="COVER SHEET" sheetId="33" r:id="rId1"/>
    <sheet name=" 1. TRANSACTION FEE ONSITE" sheetId="34" state="hidden" r:id="rId2"/>
    <sheet name="2. TRANSACTION FEE OFFSITE " sheetId="35" r:id="rId3"/>
    <sheet name="3. MANAGEMENT FEE ONSITE" sheetId="36" state="hidden" r:id="rId4"/>
    <sheet name="4. MANAGEMENT FEE OFFSITE" sheetId="37" state="hidden" r:id="rId5"/>
    <sheet name="Price Declaration " sheetId="26" r:id="rId6"/>
  </sheets>
  <definedNames>
    <definedName name="AA">#REF!</definedName>
    <definedName name="Answers_to_Template4_Q" localSheetId="2">#REF!</definedName>
    <definedName name="Answers_to_Template4_Q" localSheetId="3">#REF!</definedName>
    <definedName name="Answers_to_Template4_Q" localSheetId="4">#REF!</definedName>
    <definedName name="Answers_to_Template4_Q">#REF!</definedName>
    <definedName name="Cost_Changes" localSheetId="2">#REF!</definedName>
    <definedName name="Cost_Changes" localSheetId="3">#REF!</definedName>
    <definedName name="Cost_Changes" localSheetId="4">#REF!</definedName>
    <definedName name="Cost_Changes">#REF!</definedName>
    <definedName name="EE">#REF!</definedName>
    <definedName name="Names_cells" localSheetId="2">#REF!</definedName>
    <definedName name="Names_cells" localSheetId="3">#REF!</definedName>
    <definedName name="Names_cells" localSheetId="4">#REF!</definedName>
    <definedName name="Names_cells">#REF!</definedName>
    <definedName name="_xlnm.Print_Area" localSheetId="1">' 1. TRANSACTION FEE ONSITE'!$A$1:$I$58</definedName>
    <definedName name="_xlnm.Print_Area" localSheetId="2">'2. TRANSACTION FEE OFFSITE '!$A$1:$I$59</definedName>
    <definedName name="_xlnm.Print_Area" localSheetId="3">'3. MANAGEMENT FEE ONSITE'!$B$1:$F$79</definedName>
    <definedName name="_xlnm.Print_Area" localSheetId="4">'4. MANAGEMENT FEE OFFSITE'!$B$1:$F$79</definedName>
    <definedName name="_xlnm.Print_Area" localSheetId="0">'COVER SHEET'!$A$1:$M$46</definedName>
    <definedName name="_xlnm.Print_Area" localSheetId="5">'Price Declaration '!$A$1:$I$59</definedName>
    <definedName name="QQ">#REF!</definedName>
    <definedName name="RR">#REF!</definedName>
    <definedName name="SS">#REF!</definedName>
    <definedName name="TOTAL_E" localSheetId="2">#REF!</definedName>
    <definedName name="TOTAL_E" localSheetId="3">#REF!</definedName>
    <definedName name="TOTAL_E" localSheetId="4">#REF!</definedName>
    <definedName name="TOTAL_E">#REF!</definedName>
    <definedName name="TOTAL_I" localSheetId="2">#REF!</definedName>
    <definedName name="TOTAL_I" localSheetId="3">#REF!</definedName>
    <definedName name="TOTAL_I" localSheetId="4">#REF!</definedName>
    <definedName name="TOTAL_I">#REF!</definedName>
    <definedName name="TOTAL_M" localSheetId="2">#REF!</definedName>
    <definedName name="TOTAL_M" localSheetId="3">#REF!</definedName>
    <definedName name="TOTAL_M" localSheetId="4">#REF!</definedName>
    <definedName name="TOTAL_M">#REF!</definedName>
    <definedName name="TT">#REF!</definedName>
    <definedName name="WW">#REF!</definedName>
    <definedName name="XX" localSheetId="4">#REF!</definedName>
    <definedName name="XX">#REF!</definedName>
    <definedName name="Years" localSheetId="2">#REF!</definedName>
    <definedName name="Years" localSheetId="3">#REF!</definedName>
    <definedName name="Years" localSheetId="4">#REF!</definedName>
    <definedName name="Years">#REF!</definedName>
    <definedName name="YY" localSheetId="4">#REF!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5" l="1"/>
  <c r="C12" i="26"/>
  <c r="C11" i="26"/>
  <c r="C10" i="26"/>
  <c r="E73" i="37"/>
  <c r="E72" i="37"/>
  <c r="E71" i="37"/>
  <c r="E70" i="37"/>
  <c r="E69" i="37"/>
  <c r="E68" i="37"/>
  <c r="E67" i="37"/>
  <c r="F55" i="37"/>
  <c r="E55" i="37"/>
  <c r="D48" i="37"/>
  <c r="D47" i="37"/>
  <c r="F43" i="37"/>
  <c r="F57" i="37" s="1"/>
  <c r="F61" i="37" s="1"/>
  <c r="E43" i="37"/>
  <c r="E57" i="37" s="1"/>
  <c r="E61" i="37" s="1"/>
  <c r="E62" i="37" s="1"/>
  <c r="E63" i="37" s="1"/>
  <c r="D9" i="37"/>
  <c r="D8" i="37"/>
  <c r="D7" i="37"/>
  <c r="E73" i="36"/>
  <c r="E72" i="36"/>
  <c r="E71" i="36"/>
  <c r="E70" i="36"/>
  <c r="E69" i="36"/>
  <c r="E68" i="36"/>
  <c r="E67" i="36"/>
  <c r="F55" i="36"/>
  <c r="E55" i="36"/>
  <c r="D48" i="36"/>
  <c r="D47" i="36"/>
  <c r="F43" i="36"/>
  <c r="F57" i="36" s="1"/>
  <c r="F61" i="36" s="1"/>
  <c r="E43" i="36"/>
  <c r="E57" i="36" s="1"/>
  <c r="E61" i="36" s="1"/>
  <c r="E62" i="36" s="1"/>
  <c r="E63" i="36" s="1"/>
  <c r="D9" i="36"/>
  <c r="D8" i="36"/>
  <c r="D7" i="36"/>
  <c r="C51" i="35"/>
  <c r="H50" i="35"/>
  <c r="I50" i="35" s="1"/>
  <c r="E50" i="35"/>
  <c r="H49" i="35"/>
  <c r="I49" i="35" s="1"/>
  <c r="E49" i="35"/>
  <c r="F49" i="35" s="1"/>
  <c r="H48" i="35"/>
  <c r="I48" i="35" s="1"/>
  <c r="E48" i="35"/>
  <c r="F48" i="35" s="1"/>
  <c r="H47" i="35"/>
  <c r="I47" i="35" s="1"/>
  <c r="E47" i="35"/>
  <c r="F47" i="35" s="1"/>
  <c r="H46" i="35"/>
  <c r="I46" i="35" s="1"/>
  <c r="E46" i="35"/>
  <c r="F46" i="35" s="1"/>
  <c r="H45" i="35"/>
  <c r="I45" i="35" s="1"/>
  <c r="E45" i="35"/>
  <c r="F45" i="35" s="1"/>
  <c r="H44" i="35"/>
  <c r="I44" i="35" s="1"/>
  <c r="E44" i="35"/>
  <c r="F44" i="35" s="1"/>
  <c r="H43" i="35"/>
  <c r="I43" i="35" s="1"/>
  <c r="E43" i="35"/>
  <c r="F43" i="35" s="1"/>
  <c r="H42" i="35"/>
  <c r="I42" i="35" s="1"/>
  <c r="E42" i="35"/>
  <c r="F42" i="35" s="1"/>
  <c r="H41" i="35"/>
  <c r="I41" i="35" s="1"/>
  <c r="E41" i="35"/>
  <c r="F41" i="35" s="1"/>
  <c r="H40" i="35"/>
  <c r="I40" i="35" s="1"/>
  <c r="E40" i="35"/>
  <c r="F40" i="35" s="1"/>
  <c r="H39" i="35"/>
  <c r="I39" i="35" s="1"/>
  <c r="E39" i="35"/>
  <c r="F39" i="35" s="1"/>
  <c r="H38" i="35"/>
  <c r="I38" i="35" s="1"/>
  <c r="E38" i="35"/>
  <c r="F38" i="35" s="1"/>
  <c r="H37" i="35"/>
  <c r="I37" i="35" s="1"/>
  <c r="F37" i="35"/>
  <c r="H36" i="35"/>
  <c r="I36" i="35" s="1"/>
  <c r="E36" i="35"/>
  <c r="F36" i="35" s="1"/>
  <c r="H35" i="35"/>
  <c r="I35" i="35" s="1"/>
  <c r="E35" i="35"/>
  <c r="F35" i="35" s="1"/>
  <c r="H34" i="35"/>
  <c r="I34" i="35" s="1"/>
  <c r="F34" i="35"/>
  <c r="H33" i="35"/>
  <c r="I33" i="35" s="1"/>
  <c r="F33" i="35"/>
  <c r="H32" i="35"/>
  <c r="I32" i="35" s="1"/>
  <c r="F32" i="35"/>
  <c r="H31" i="35"/>
  <c r="I31" i="35" s="1"/>
  <c r="F31" i="35"/>
  <c r="H30" i="35"/>
  <c r="I30" i="35" s="1"/>
  <c r="F30" i="35"/>
  <c r="H29" i="35"/>
  <c r="I29" i="35" s="1"/>
  <c r="F29" i="35"/>
  <c r="H28" i="35"/>
  <c r="I28" i="35" s="1"/>
  <c r="F28" i="35"/>
  <c r="H27" i="35"/>
  <c r="I27" i="35" s="1"/>
  <c r="F27" i="35"/>
  <c r="H26" i="35"/>
  <c r="I26" i="35" s="1"/>
  <c r="F26" i="35"/>
  <c r="H25" i="35"/>
  <c r="I25" i="35" s="1"/>
  <c r="F25" i="35"/>
  <c r="H24" i="35"/>
  <c r="I24" i="35" s="1"/>
  <c r="F24" i="35"/>
  <c r="H23" i="35"/>
  <c r="I23" i="35" s="1"/>
  <c r="F23" i="35"/>
  <c r="H22" i="35"/>
  <c r="I22" i="35" s="1"/>
  <c r="F22" i="35"/>
  <c r="H21" i="35"/>
  <c r="I21" i="35" s="1"/>
  <c r="F21" i="35"/>
  <c r="H20" i="35"/>
  <c r="I20" i="35" s="1"/>
  <c r="F20" i="35"/>
  <c r="H19" i="35"/>
  <c r="I19" i="35" s="1"/>
  <c r="F19" i="35"/>
  <c r="H18" i="35"/>
  <c r="I18" i="35" s="1"/>
  <c r="F18" i="35"/>
  <c r="H17" i="35"/>
  <c r="I17" i="35" s="1"/>
  <c r="F17" i="35"/>
  <c r="H16" i="35"/>
  <c r="I16" i="35" s="1"/>
  <c r="F16" i="35"/>
  <c r="H15" i="35"/>
  <c r="I15" i="35" s="1"/>
  <c r="F15" i="35"/>
  <c r="H14" i="35"/>
  <c r="I14" i="35" s="1"/>
  <c r="F14" i="35"/>
  <c r="C9" i="35"/>
  <c r="C8" i="35"/>
  <c r="C7" i="35"/>
  <c r="C51" i="34"/>
  <c r="I50" i="34"/>
  <c r="H50" i="34"/>
  <c r="F50" i="34"/>
  <c r="E50" i="34"/>
  <c r="H49" i="34"/>
  <c r="I49" i="34" s="1"/>
  <c r="E49" i="34"/>
  <c r="F49" i="34" s="1"/>
  <c r="I48" i="34"/>
  <c r="H48" i="34"/>
  <c r="F48" i="34"/>
  <c r="E48" i="34"/>
  <c r="H47" i="34"/>
  <c r="I47" i="34" s="1"/>
  <c r="E47" i="34"/>
  <c r="F47" i="34" s="1"/>
  <c r="I46" i="34"/>
  <c r="H46" i="34"/>
  <c r="F46" i="34"/>
  <c r="E46" i="34"/>
  <c r="H45" i="34"/>
  <c r="I45" i="34" s="1"/>
  <c r="E45" i="34"/>
  <c r="F45" i="34" s="1"/>
  <c r="I44" i="34"/>
  <c r="H44" i="34"/>
  <c r="F44" i="34"/>
  <c r="E44" i="34"/>
  <c r="H43" i="34"/>
  <c r="I43" i="34" s="1"/>
  <c r="E43" i="34"/>
  <c r="F43" i="34" s="1"/>
  <c r="I42" i="34"/>
  <c r="H42" i="34"/>
  <c r="F42" i="34"/>
  <c r="E42" i="34"/>
  <c r="H41" i="34"/>
  <c r="I41" i="34" s="1"/>
  <c r="E41" i="34"/>
  <c r="F41" i="34" s="1"/>
  <c r="I40" i="34"/>
  <c r="H40" i="34"/>
  <c r="F40" i="34"/>
  <c r="E40" i="34"/>
  <c r="H39" i="34"/>
  <c r="I39" i="34" s="1"/>
  <c r="E39" i="34"/>
  <c r="F39" i="34" s="1"/>
  <c r="I38" i="34"/>
  <c r="H38" i="34"/>
  <c r="F38" i="34"/>
  <c r="E38" i="34"/>
  <c r="H37" i="34"/>
  <c r="I37" i="34" s="1"/>
  <c r="E37" i="34"/>
  <c r="F37" i="34" s="1"/>
  <c r="I36" i="34"/>
  <c r="H36" i="34"/>
  <c r="F36" i="34"/>
  <c r="E36" i="34"/>
  <c r="H35" i="34"/>
  <c r="I35" i="34" s="1"/>
  <c r="E35" i="34"/>
  <c r="F35" i="34" s="1"/>
  <c r="I34" i="34"/>
  <c r="H34" i="34"/>
  <c r="F34" i="34"/>
  <c r="E34" i="34"/>
  <c r="H33" i="34"/>
  <c r="I33" i="34" s="1"/>
  <c r="E33" i="34"/>
  <c r="F33" i="34" s="1"/>
  <c r="I32" i="34"/>
  <c r="H32" i="34"/>
  <c r="F32" i="34"/>
  <c r="E32" i="34"/>
  <c r="H31" i="34"/>
  <c r="I31" i="34" s="1"/>
  <c r="E31" i="34"/>
  <c r="F31" i="34" s="1"/>
  <c r="I30" i="34"/>
  <c r="H30" i="34"/>
  <c r="F30" i="34"/>
  <c r="E30" i="34"/>
  <c r="H29" i="34"/>
  <c r="I29" i="34" s="1"/>
  <c r="E29" i="34"/>
  <c r="F29" i="34" s="1"/>
  <c r="I28" i="34"/>
  <c r="H28" i="34"/>
  <c r="F28" i="34"/>
  <c r="E28" i="34"/>
  <c r="H27" i="34"/>
  <c r="I27" i="34" s="1"/>
  <c r="E27" i="34"/>
  <c r="F27" i="34" s="1"/>
  <c r="I26" i="34"/>
  <c r="H26" i="34"/>
  <c r="F26" i="34"/>
  <c r="E26" i="34"/>
  <c r="H25" i="34"/>
  <c r="I25" i="34" s="1"/>
  <c r="E25" i="34"/>
  <c r="F25" i="34" s="1"/>
  <c r="I24" i="34"/>
  <c r="H24" i="34"/>
  <c r="F24" i="34"/>
  <c r="E24" i="34"/>
  <c r="H23" i="34"/>
  <c r="I23" i="34" s="1"/>
  <c r="E23" i="34"/>
  <c r="F23" i="34" s="1"/>
  <c r="I22" i="34"/>
  <c r="H22" i="34"/>
  <c r="F22" i="34"/>
  <c r="E22" i="34"/>
  <c r="H21" i="34"/>
  <c r="I21" i="34" s="1"/>
  <c r="E21" i="34"/>
  <c r="F21" i="34" s="1"/>
  <c r="I20" i="34"/>
  <c r="H20" i="34"/>
  <c r="F20" i="34"/>
  <c r="E20" i="34"/>
  <c r="H19" i="34"/>
  <c r="I19" i="34" s="1"/>
  <c r="E19" i="34"/>
  <c r="F19" i="34" s="1"/>
  <c r="I18" i="34"/>
  <c r="H18" i="34"/>
  <c r="F18" i="34"/>
  <c r="E18" i="34"/>
  <c r="H17" i="34"/>
  <c r="I17" i="34" s="1"/>
  <c r="E17" i="34"/>
  <c r="F17" i="34" s="1"/>
  <c r="I16" i="34"/>
  <c r="H16" i="34"/>
  <c r="F16" i="34"/>
  <c r="E16" i="34"/>
  <c r="H15" i="34"/>
  <c r="I15" i="34" s="1"/>
  <c r="E15" i="34"/>
  <c r="F15" i="34" s="1"/>
  <c r="I14" i="34"/>
  <c r="H14" i="34"/>
  <c r="F14" i="34"/>
  <c r="E14" i="34"/>
  <c r="C9" i="34"/>
  <c r="C8" i="34"/>
  <c r="C7" i="34"/>
  <c r="F51" i="34" l="1"/>
  <c r="F52" i="34" s="1"/>
  <c r="A33" i="26"/>
  <c r="E64" i="36"/>
  <c r="A39" i="26"/>
  <c r="E64" i="37"/>
  <c r="F51" i="35"/>
  <c r="F52" i="35" s="1"/>
  <c r="I51" i="34"/>
  <c r="I52" i="34" s="1"/>
  <c r="I51" i="35"/>
  <c r="I52" i="35" s="1"/>
  <c r="E53" i="35" l="1"/>
  <c r="A27" i="26" s="1"/>
  <c r="E53" i="34"/>
  <c r="A2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Theo Thumbran</author>
  </authors>
  <commentList>
    <comment ref="E13" authorId="0" shapeId="0" xr:uid="{00000000-0006-0000-0200-000001000000}">
      <text>
        <r>
          <rPr>
            <b/>
            <sz val="9"/>
            <rFont val="Tahoma"/>
            <family val="2"/>
          </rPr>
          <t>Theo Thumbran:</t>
        </r>
        <r>
          <rPr>
            <sz val="9"/>
            <rFont val="Tahoma"/>
            <family val="2"/>
          </rPr>
          <t xml:space="preserve">
UPDATE VAT.GST RATE IN FORMULA</t>
        </r>
      </text>
    </comment>
  </commentList>
</comments>
</file>

<file path=xl/sharedStrings.xml><?xml version="1.0" encoding="utf-8"?>
<sst xmlns="http://schemas.openxmlformats.org/spreadsheetml/2006/main" count="352" uniqueCount="154">
  <si>
    <t>PRICING SUBMISSION</t>
  </si>
  <si>
    <t>RFP NO:</t>
  </si>
  <si>
    <t>RFP NAME:</t>
  </si>
  <si>
    <t>BIDDER NAME</t>
  </si>
  <si>
    <t>PRICE INSTRUCTIONS</t>
  </si>
  <si>
    <t>1.  STRUCTURE OF THE TENDER</t>
  </si>
  <si>
    <t>2.  GENERAL INSTRUCTIONS FOR COMPLETING THE PRICING SCHEDULE TEMPLATES</t>
  </si>
  <si>
    <t>2.1  Tender submission format</t>
  </si>
  <si>
    <t>2.1.1 Bidders must submit  a paper copy and an electronic copy of the Pricing Schedule. In the event of a discrepancy, the
         paper copy will prevail.</t>
  </si>
  <si>
    <t>2.1.2 Bidders must sign all paper copies of their Pricing Schedule.</t>
  </si>
  <si>
    <t>2.1.3 Bidders must complete and submit the templates attached ,which is/are transactional fee model onsite and offsite</t>
  </si>
  <si>
    <t>2.1.4 Bidders must reference RFP/BID main document section 9.2 for current travel volumes.</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</si>
  <si>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</si>
  <si>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</si>
  <si>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</si>
  <si>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</si>
  <si>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rPr>
        <sz val="11"/>
        <rFont val="Arial"/>
        <family val="2"/>
      </rP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</si>
  <si>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r>
      <rPr>
        <sz val="11"/>
        <rFont val="Arial"/>
        <family val="2"/>
      </rP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</si>
  <si>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2.3  Currency and VAT</t>
  </si>
  <si>
    <t>2.3.1 All Bidders’ pricing must be quoted in the country specific curency</t>
  </si>
  <si>
    <r>
      <rPr>
        <sz val="11"/>
        <rFont val="Arial"/>
        <family val="2"/>
      </rPr>
      <t xml:space="preserve">2.3.3 The Pricing Schedule template is designed such that VAT/GST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</si>
  <si>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1: TRANSACTION FEE MODEL</t>
  </si>
  <si>
    <t>ON-SITE SERVICES</t>
  </si>
  <si>
    <t>1.1  TRANSACTION FEES</t>
  </si>
  <si>
    <t>TRADITIONAL BOOKINGS</t>
  </si>
  <si>
    <t>ONLINE BOOKINGS</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</si>
  <si>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</si>
  <si>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</si>
  <si>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</si>
  <si>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</si>
  <si>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</si>
  <si>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</si>
  <si>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</si>
  <si>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</si>
  <si>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</si>
  <si>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</si>
  <si>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</si>
  <si>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</si>
  <si>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</si>
  <si>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</si>
  <si>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</si>
  <si>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</si>
  <si>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</si>
  <si>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</si>
  <si>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</si>
  <si>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</si>
  <si>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</si>
  <si>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</si>
  <si>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</si>
  <si>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</si>
  <si>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</si>
  <si>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</si>
  <si>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</si>
  <si>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</si>
  <si>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</si>
  <si>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</si>
  <si>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</si>
  <si>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</si>
  <si>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</si>
  <si>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</si>
  <si>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</si>
  <si>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</si>
  <si>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</si>
  <si>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Matching of invoices to supporting documents</t>
  </si>
  <si>
    <t>Other (Specify)</t>
  </si>
  <si>
    <t>Total</t>
  </si>
  <si>
    <t>Percentage Split between Online Booking  and Traditional Booking</t>
  </si>
  <si>
    <t>Percentage Traditional</t>
  </si>
  <si>
    <t>Percentage Online</t>
  </si>
  <si>
    <t>PRICE THAT WILL BE USED FOR EVALUATION PURPOSES</t>
  </si>
  <si>
    <t>1.2  CONFERENCE TRANSACTION FEE</t>
  </si>
  <si>
    <t xml:space="preserve">     </t>
  </si>
  <si>
    <t>Item</t>
  </si>
  <si>
    <t>Description</t>
  </si>
  <si>
    <t>Percentage Fee</t>
  </si>
  <si>
    <t>Comment</t>
  </si>
  <si>
    <r>
      <rPr>
        <sz val="11"/>
        <rFont val="Arial"/>
        <family val="2"/>
      </rPr>
      <t xml:space="preserve">Conference Transaction Fee </t>
    </r>
    <r>
      <rPr>
        <b/>
        <sz val="11"/>
        <rFont val="Arial"/>
        <family val="2"/>
      </rPr>
      <t>(as a % of the Total turnover of the event)</t>
    </r>
  </si>
  <si>
    <t>TEMPLATE 2: TRANSACTION FEE MODEL</t>
  </si>
  <si>
    <t>OFF-SITE SERVICES</t>
  </si>
  <si>
    <t>Unit Price
(excl VAT/GST)</t>
  </si>
  <si>
    <t>Unit Price
(incl VAT/GST)</t>
  </si>
  <si>
    <t>TOTAL Price
(incl VAT/GST)</t>
  </si>
  <si>
    <t>Train bookings –Domestic/International</t>
  </si>
  <si>
    <t>TEMPLATE 3: MANAGEMENT FEE MODEL</t>
  </si>
  <si>
    <t>ESTIMATED TRANSACTION VOLUMES PER ANNUM *</t>
  </si>
  <si>
    <t>See Section 15.2 of the bid document</t>
  </si>
  <si>
    <t>1.1  MANAGEMENT FEES</t>
  </si>
  <si>
    <t>Annual Cost
(Excl VAT)</t>
  </si>
  <si>
    <t>Fixed Costs (Management Fees)</t>
  </si>
  <si>
    <t>Estimated #</t>
  </si>
  <si>
    <t>Compensation</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</si>
  <si>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</si>
  <si>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</si>
  <si>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</si>
  <si>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</si>
  <si>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</si>
  <si>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</si>
  <si>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</si>
  <si>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</si>
  <si>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</si>
  <si>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</si>
  <si>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</si>
  <si>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 Communication (SMS, Email alerts, 
Industry updates)</t>
  </si>
  <si>
    <t>Marketing</t>
  </si>
  <si>
    <t>Technology (Software Licences)</t>
  </si>
  <si>
    <t>Computing / GDS Fees</t>
  </si>
  <si>
    <t>Office Leasing (not applicable for on-site)</t>
  </si>
  <si>
    <t>Utility bills (phone, broadband, electricity, etc.</t>
  </si>
  <si>
    <t>Assocciation membership fees</t>
  </si>
  <si>
    <t>Banking Services (Interest, Merchant Fees, etc.)</t>
  </si>
  <si>
    <t>Profit</t>
  </si>
  <si>
    <t>Total Fixed Annual Cost (Excl VAT)</t>
  </si>
  <si>
    <t xml:space="preserve">Variable Costs </t>
  </si>
  <si>
    <r>
      <rPr>
        <sz val="11"/>
        <rFont val="Arial"/>
        <family val="2"/>
      </rPr>
      <t xml:space="preserve">After-Hours (VIP/Executive Travel Consultant)
(Estimated at </t>
    </r>
    <r>
      <rPr>
        <b/>
        <sz val="11"/>
        <color rgb="FF00B0F0"/>
        <rFont val="Arial"/>
        <family val="2"/>
      </rPr>
      <t>20</t>
    </r>
    <r>
      <rPr>
        <sz val="11"/>
        <rFont val="Arial"/>
        <family val="2"/>
      </rPr>
      <t xml:space="preserve"> Calls per month</t>
    </r>
  </si>
  <si>
    <r>
      <rPr>
        <sz val="11"/>
        <rFont val="Arial"/>
        <family val="2"/>
      </rP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</si>
  <si>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Stationery (Estimated per annum)</t>
  </si>
  <si>
    <t>Training &amp; Recruitment (own Staff estimated per annum)</t>
  </si>
  <si>
    <t>Total Variable Annual Cost (Excl VAT)</t>
  </si>
  <si>
    <t>TOTAL PER ANNUM (Excl VAT)</t>
  </si>
  <si>
    <t>SPLIT GRAND TOTAL PER ANNUM (Excl VAT)</t>
  </si>
  <si>
    <t>GRAND TOTAL PER ANNUM (Excl VAT)</t>
  </si>
  <si>
    <r>
      <rPr>
        <b/>
        <sz val="12"/>
        <rFont val="Arial"/>
        <family val="2"/>
      </rPr>
      <t xml:space="preserve">GRAND TOTAL PER ANNUM (Incl VAT)  </t>
    </r>
    <r>
      <rPr>
        <b/>
        <sz val="12"/>
        <color rgb="FFFF0000"/>
        <rFont val="Arial"/>
        <family val="2"/>
      </rPr>
      <t xml:space="preserve">
(PRICE THAT WILL BE USED FOR EVALUATION PURPOSES</t>
    </r>
  </si>
  <si>
    <t>MONTHLY MANAGEMENT FEE (Incl VAT)</t>
  </si>
  <si>
    <t>Cost of Additional items (per incident)</t>
  </si>
  <si>
    <t>Courier Services</t>
  </si>
  <si>
    <t>These services will only be done on request from the Tendering Institution and will be invoiced accordingly.
These costs are ADDITIONAL to the monthly Management Fee.
These items will not be used for evaluation purposes.</t>
  </si>
  <si>
    <t>Visa Services</t>
  </si>
  <si>
    <t>TEMPLATE 4: MANAGEMENT FEE MODEL</t>
  </si>
  <si>
    <t>Office Leasing (if applicable)</t>
  </si>
  <si>
    <t>Price Declaration</t>
  </si>
  <si>
    <t>Dear Sir/Madam,</t>
  </si>
  <si>
    <r>
      <rPr>
        <sz val="10"/>
        <rFont val="Arial"/>
        <family val="2"/>
      </rP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South African Tourism </t>
    </r>
    <r>
      <rPr>
        <sz val="10"/>
        <rFont val="Arial"/>
        <family val="2"/>
      </rPr>
      <t>at the following total amounts (including VAT)</t>
    </r>
  </si>
  <si>
    <t>Template 1: Transaction Fee (On-Site)</t>
  </si>
  <si>
    <t>(incl. VAT)</t>
  </si>
  <si>
    <t>In words:</t>
  </si>
  <si>
    <t>Template 2: Transaction Fee (Off-Site)</t>
  </si>
  <si>
    <t>Template 3: Management Fee (On-Site)</t>
  </si>
  <si>
    <t>Template 4: Management Fee (Off-Site)</t>
  </si>
  <si>
    <r>
      <rPr>
        <sz val="10"/>
        <rFont val="Arial"/>
        <family val="2"/>
      </rPr>
      <t xml:space="preserve">We undertake to hold this offer open for acceptance for a period of 150 </t>
    </r>
    <r>
      <rPr>
        <b/>
        <sz val="10"/>
        <color rgb="FF00B0F0"/>
        <rFont val="Arial"/>
        <family val="2"/>
      </rPr>
      <t>days</t>
    </r>
    <r>
      <rPr>
        <sz val="10"/>
        <rFont val="Arial"/>
        <family val="2"/>
      </rPr>
      <t xml:space="preserve"> from the date of submission of offers. We further undertake that upon final acceptance of our offer, we will commence with the provision of service when required to do so by South African Tourism</t>
    </r>
  </si>
  <si>
    <r>
      <rPr>
        <sz val="10"/>
        <rFont val="Arial"/>
        <family val="2"/>
      </rPr>
      <t>We understand that South African Tourism</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</si>
  <si>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</si>
  <si>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</si>
  <si>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</si>
  <si>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</si>
  <si>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</si>
  <si>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</si>
  <si>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</si>
  <si>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</si>
  <si>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</si>
  <si>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</si>
  <si>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 xml:space="preserve">THE PROVISION OF TRAVEL MANAGEMENT SERVICES FOR INDIA MEISEA FOR A PERIOD OF 36 MONTHS </t>
  </si>
  <si>
    <t>SAT 308/25</t>
  </si>
  <si>
    <r>
      <t xml:space="preserve">This spreadsheet for </t>
    </r>
    <r>
      <rPr>
        <b/>
        <sz val="11"/>
        <rFont val="Arial"/>
        <family val="2"/>
      </rPr>
      <t xml:space="preserve">SAT INDIA MEISEA TMC 308/25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</si>
  <si>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ANNEXURE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</si>
</sst>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R&quot;\ * #,##0.00_ ;_ &quot;R&quot;\ * \-#,##0.00_ ;_ &quot;R&quot;\ * &quot;-&quot;??_ ;_ @_ "/>
    <numFmt numFmtId="165" formatCode="_ \¥* #,##0.00_ ;_ \¥* \-#,##0.00_ ;_ \¥* &quot;-&quot;??_ ;_ @_ "/>
    <numFmt numFmtId="166" formatCode="[$INR]\ #,##0.00;\-[$INR]\ #,##0.00"/>
  </numFmts>
  <fonts count="29">
    <font>
      <sz val="10"/>
      <name val="Arial"/>
      <charset val="134"/>
    </font>
    <font>
      <b/>
      <sz val="11"/>
      <name val="Arial"/>
      <family val="2"/>
    </font>
    <font>
      <sz val="11"/>
      <name val="Arial"/>
      <family val="2"/>
    </font>
    <font>
      <b/>
      <sz val="11"/>
      <color theme="0"/>
      <name val="Arial"/>
      <family val="2"/>
    </font>
    <font>
      <b/>
      <sz val="10"/>
      <name val="Arial"/>
      <family val="2"/>
    </font>
    <font>
      <b/>
      <sz val="12"/>
      <name val="Arial"/>
      <family val="2"/>
    </font>
    <font>
      <b/>
      <sz val="16"/>
      <name val="Arial"/>
      <family val="2"/>
    </font>
    <font>
      <b/>
      <sz val="16"/>
      <color rgb="FFFF0000"/>
      <name val="Arial"/>
      <family val="2"/>
    </font>
    <font>
      <i/>
      <sz val="11"/>
      <color rgb="FFFF0000"/>
      <name val="Arial"/>
      <family val="2"/>
    </font>
    <font>
      <i/>
      <sz val="11"/>
      <name val="Arial"/>
      <family val="2"/>
    </font>
    <font>
      <b/>
      <i/>
      <sz val="11"/>
      <name val="Arial"/>
      <family val="2"/>
    </font>
    <font>
      <b/>
      <i/>
      <sz val="12"/>
      <name val="Arial"/>
      <family val="2"/>
    </font>
    <font>
      <b/>
      <sz val="18"/>
      <name val="Arial"/>
      <family val="2"/>
    </font>
    <font>
      <b/>
      <sz val="18"/>
      <color rgb="FFFF0000"/>
      <name val="Arial"/>
      <family val="2"/>
    </font>
    <font>
      <sz val="11"/>
      <color rgb="FF00B0F0"/>
      <name val="Arial"/>
      <family val="2"/>
    </font>
    <font>
      <i/>
      <sz val="11"/>
      <color indexed="10"/>
      <name val="Arial"/>
      <family val="2"/>
    </font>
    <font>
      <b/>
      <sz val="14"/>
      <color rgb="FFFF0000"/>
      <name val="Arial"/>
      <family val="2"/>
    </font>
    <font>
      <sz val="12"/>
      <name val="Arial"/>
      <family val="2"/>
    </font>
    <font>
      <b/>
      <sz val="14"/>
      <name val="Arial"/>
      <family val="2"/>
    </font>
    <font>
      <sz val="10"/>
      <color rgb="FF00B0F0"/>
      <name val="Arial"/>
      <family val="2"/>
    </font>
    <font>
      <b/>
      <sz val="10"/>
      <color rgb="FF00B0F0"/>
      <name val="Arial"/>
      <family val="2"/>
    </font>
    <font>
      <b/>
      <sz val="11"/>
      <color rgb="FF00B0F0"/>
      <name val="Arial"/>
      <family val="2"/>
    </font>
    <font>
      <b/>
      <sz val="12"/>
      <color rgb="FFFF0000"/>
      <name val="Arial"/>
      <family val="2"/>
    </font>
    <font>
      <b/>
      <sz val="11"/>
      <color rgb="FF00B050"/>
      <name val="Arial"/>
      <family val="2"/>
    </font>
    <font>
      <b/>
      <sz val="11"/>
      <color theme="9" tint="-0.249977111117893"/>
      <name val="Arial"/>
      <family val="2"/>
    </font>
    <font>
      <sz val="9"/>
      <name val="Tahoma"/>
      <family val="2"/>
    </font>
    <font>
      <b/>
      <sz val="9"/>
      <name val="Tahoma"/>
      <family val="2"/>
    </font>
    <font>
      <sz val="10"/>
      <name val="Arial"/>
      <family val="2"/>
    </font>
    <font>
      <sz val="9"/>
      <name val="Arial"/>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theme="1"/>
        <bgColor indexed="64"/>
      </patternFill>
    </fill>
    <fill>
      <patternFill patternType="solid">
        <fgColor theme="9" tint="-0.249977111117893"/>
        <bgColor indexed="64"/>
      </patternFill>
    </fill>
    <fill>
      <patternFill patternType="solid">
        <fgColor rgb="FF92D05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thick">
        <color auto="1"/>
      </left>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right style="thick">
        <color auto="1"/>
      </right>
      <top/>
      <bottom style="thick">
        <color auto="1"/>
      </bottom>
      <diagonal/>
    </border>
  </borders>
  <cellStyleXfs count="3">
    <xf numFmtId="0" fontId="0" fillId="0" borderId="0"/>
    <xf numFmtId="164" fontId="27" fillId="0" borderId="0" applyFont="0" applyFill="0" applyBorder="0" applyAlignment="0" applyProtection="0"/>
    <xf numFmtId="9" fontId="27" fillId="0" borderId="0" applyFont="0" applyFill="0" applyBorder="0" applyAlignment="0" applyProtection="0"/>
  </cellStyleXfs>
  <cellXfs count="291">
    <xf numFmtId="0" fontId="0" fillId="0" borderId="0" xfId="0"/>
    <xf numFmtId="0" fontId="0" fillId="2" borderId="1" xfId="0" applyFill="1" applyBorder="1"/>
    <xf numFmtId="0" fontId="0" fillId="2" borderId="2" xfId="0" applyFill="1" applyBorder="1"/>
    <xf numFmtId="0" fontId="0" fillId="2" borderId="16" xfId="0" applyFill="1" applyBorder="1"/>
    <xf numFmtId="0" fontId="2" fillId="0" borderId="0" xfId="0" applyFont="1" applyAlignment="1">
      <alignment wrapText="1"/>
    </xf>
    <xf numFmtId="0" fontId="1" fillId="0" borderId="0" xfId="0" applyFont="1"/>
    <xf numFmtId="0" fontId="2" fillId="0" borderId="0" xfId="0" applyFont="1"/>
    <xf numFmtId="0" fontId="2" fillId="2" borderId="1" xfId="0" applyFont="1" applyFill="1" applyBorder="1"/>
    <xf numFmtId="0" fontId="2" fillId="2" borderId="2" xfId="0" applyFont="1" applyFill="1" applyBorder="1"/>
    <xf numFmtId="0" fontId="1" fillId="2" borderId="17" xfId="0" applyFont="1" applyFill="1" applyBorder="1" applyAlignment="1">
      <alignment horizontal="center"/>
    </xf>
    <xf numFmtId="0" fontId="1" fillId="2" borderId="3" xfId="0" applyFont="1" applyFill="1" applyBorder="1"/>
    <xf numFmtId="0" fontId="1" fillId="2" borderId="0" xfId="0" applyFont="1" applyFill="1"/>
    <xf numFmtId="0" fontId="2" fillId="2" borderId="0" xfId="0" applyFont="1" applyFill="1" applyAlignment="1">
      <alignment horizontal="center"/>
    </xf>
    <xf numFmtId="0" fontId="2" fillId="2" borderId="17" xfId="0" applyFont="1" applyFill="1" applyBorder="1" applyAlignment="1">
      <alignment horizontal="center"/>
    </xf>
    <xf numFmtId="0" fontId="1" fillId="2" borderId="3" xfId="0" applyFont="1" applyFill="1" applyBorder="1" applyAlignment="1">
      <alignment horizontal="left"/>
    </xf>
    <xf numFmtId="0" fontId="9" fillId="2" borderId="17" xfId="0" applyFont="1" applyFill="1" applyBorder="1" applyAlignment="1">
      <alignment horizontal="left"/>
    </xf>
    <xf numFmtId="0" fontId="1" fillId="4" borderId="4" xfId="0" applyFont="1" applyFill="1" applyBorder="1" applyAlignment="1">
      <alignment wrapText="1"/>
    </xf>
    <xf numFmtId="0" fontId="1" fillId="4" borderId="4" xfId="0" applyFont="1" applyFill="1" applyBorder="1" applyAlignment="1">
      <alignment horizontal="center" wrapText="1"/>
    </xf>
    <xf numFmtId="0" fontId="2" fillId="0" borderId="3" xfId="0" applyFont="1" applyBorder="1" applyAlignment="1">
      <alignment horizontal="center" vertical="top"/>
    </xf>
    <xf numFmtId="0" fontId="2" fillId="0" borderId="0" xfId="0" applyFont="1" applyAlignment="1">
      <alignment horizontal="justify" vertical="center" wrapText="1"/>
    </xf>
    <xf numFmtId="0" fontId="1" fillId="7" borderId="22" xfId="0" applyFont="1" applyFill="1" applyBorder="1" applyAlignment="1">
      <alignment horizontal="center"/>
    </xf>
    <xf numFmtId="164" fontId="2" fillId="7" borderId="23" xfId="1" applyFont="1" applyFill="1" applyBorder="1"/>
    <xf numFmtId="164" fontId="2" fillId="7" borderId="17" xfId="1" applyFont="1" applyFill="1" applyBorder="1"/>
    <xf numFmtId="164" fontId="2" fillId="7" borderId="22" xfId="1" applyFont="1" applyFill="1" applyBorder="1"/>
    <xf numFmtId="0" fontId="1" fillId="7" borderId="22" xfId="0" applyFont="1" applyFill="1" applyBorder="1" applyAlignment="1">
      <alignment horizontal="center" wrapText="1"/>
    </xf>
    <xf numFmtId="0" fontId="2" fillId="0" borderId="0" xfId="0" applyFont="1" applyAlignment="1">
      <alignment vertical="top"/>
    </xf>
    <xf numFmtId="0" fontId="2" fillId="0" borderId="0" xfId="0" applyFont="1" applyAlignment="1">
      <alignment vertical="top" wrapText="1"/>
    </xf>
    <xf numFmtId="0" fontId="1" fillId="7" borderId="22" xfId="0" applyFont="1" applyFill="1" applyBorder="1" applyAlignment="1">
      <alignment vertical="top"/>
    </xf>
    <xf numFmtId="164" fontId="2" fillId="7" borderId="22" xfId="1" applyFont="1" applyFill="1" applyBorder="1" applyAlignment="1">
      <alignment vertical="top"/>
    </xf>
    <xf numFmtId="164" fontId="2" fillId="7" borderId="17" xfId="1" applyFont="1" applyFill="1" applyBorder="1" applyAlignment="1">
      <alignment vertical="top"/>
    </xf>
    <xf numFmtId="164" fontId="1" fillId="0" borderId="4" xfId="1" applyFont="1" applyBorder="1"/>
    <xf numFmtId="0" fontId="1" fillId="2" borderId="12" xfId="0" applyFont="1" applyFill="1" applyBorder="1"/>
    <xf numFmtId="0" fontId="1" fillId="2" borderId="12" xfId="0" applyFont="1" applyFill="1" applyBorder="1" applyAlignment="1">
      <alignment horizontal="justify" vertical="center" wrapText="1"/>
    </xf>
    <xf numFmtId="164" fontId="1" fillId="2" borderId="12" xfId="1" applyFont="1" applyFill="1" applyBorder="1"/>
    <xf numFmtId="0" fontId="2" fillId="0" borderId="3" xfId="0" applyFont="1" applyBorder="1" applyAlignment="1">
      <alignment horizontal="center"/>
    </xf>
    <xf numFmtId="0" fontId="1" fillId="7" borderId="23" xfId="0" applyFont="1" applyFill="1" applyBorder="1" applyAlignment="1">
      <alignment horizontal="center"/>
    </xf>
    <xf numFmtId="164" fontId="1" fillId="7" borderId="23" xfId="1" applyFont="1" applyFill="1" applyBorder="1"/>
    <xf numFmtId="164" fontId="1" fillId="7" borderId="17" xfId="1" applyFont="1" applyFill="1" applyBorder="1"/>
    <xf numFmtId="164" fontId="1" fillId="7" borderId="22" xfId="1" applyFont="1" applyFill="1" applyBorder="1"/>
    <xf numFmtId="0" fontId="1" fillId="0" borderId="0" xfId="0" applyFont="1" applyAlignment="1">
      <alignment horizontal="center"/>
    </xf>
    <xf numFmtId="164" fontId="1" fillId="0" borderId="0" xfId="1" applyFont="1" applyFill="1" applyBorder="1"/>
    <xf numFmtId="164" fontId="1" fillId="0" borderId="17" xfId="1" applyFont="1" applyFill="1" applyBorder="1"/>
    <xf numFmtId="164" fontId="1" fillId="0" borderId="4" xfId="1" applyFont="1" applyFill="1" applyBorder="1"/>
    <xf numFmtId="10" fontId="10" fillId="6" borderId="4" xfId="2" applyNumberFormat="1" applyFont="1" applyFill="1" applyBorder="1" applyAlignment="1">
      <alignment horizontal="center" vertical="center" wrapText="1"/>
    </xf>
    <xf numFmtId="0" fontId="10" fillId="0" borderId="0" xfId="0" applyFont="1" applyAlignment="1">
      <alignment horizontal="center" vertical="top" wrapText="1"/>
    </xf>
    <xf numFmtId="0" fontId="10" fillId="0" borderId="17" xfId="0" applyFont="1" applyBorder="1" applyAlignment="1">
      <alignment horizontal="center" vertical="top" wrapText="1"/>
    </xf>
    <xf numFmtId="0" fontId="11" fillId="0" borderId="4" xfId="0" applyFont="1" applyBorder="1" applyAlignment="1">
      <alignment horizontal="center" vertical="center" wrapText="1"/>
    </xf>
    <xf numFmtId="0" fontId="3" fillId="5" borderId="4" xfId="0" applyFont="1" applyFill="1" applyBorder="1" applyAlignment="1">
      <alignment wrapText="1"/>
    </xf>
    <xf numFmtId="0" fontId="2" fillId="0" borderId="23" xfId="0" applyFont="1" applyBorder="1" applyAlignment="1">
      <alignment horizontal="center"/>
    </xf>
    <xf numFmtId="0" fontId="2" fillId="0" borderId="23" xfId="0" applyFont="1" applyBorder="1" applyAlignment="1">
      <alignment horizontal="justify" vertical="center" wrapText="1"/>
    </xf>
    <xf numFmtId="0" fontId="2" fillId="0" borderId="22" xfId="0" applyFont="1" applyBorder="1" applyAlignment="1">
      <alignment horizontal="center"/>
    </xf>
    <xf numFmtId="0" fontId="2" fillId="0" borderId="22" xfId="0" applyFont="1" applyBorder="1" applyAlignment="1">
      <alignment horizontal="justify" vertical="center" wrapText="1"/>
    </xf>
    <xf numFmtId="0" fontId="2" fillId="0" borderId="24" xfId="0" applyFont="1" applyBorder="1" applyAlignment="1">
      <alignment horizontal="center"/>
    </xf>
    <xf numFmtId="0" fontId="2" fillId="0" borderId="24" xfId="0" applyFont="1" applyBorder="1" applyAlignment="1">
      <alignment horizontal="justify" vertical="center" wrapText="1"/>
    </xf>
    <xf numFmtId="164" fontId="2" fillId="7" borderId="24" xfId="1" applyFont="1" applyFill="1" applyBorder="1"/>
    <xf numFmtId="0" fontId="2" fillId="2" borderId="0" xfId="0" applyFont="1" applyFill="1" applyAlignment="1">
      <alignment horizontal="justify" vertical="center" wrapText="1"/>
    </xf>
    <xf numFmtId="164" fontId="2" fillId="2" borderId="0" xfId="1" applyFont="1" applyFill="1" applyBorder="1"/>
    <xf numFmtId="164" fontId="1" fillId="2" borderId="17" xfId="1" applyFont="1" applyFill="1" applyBorder="1"/>
    <xf numFmtId="0" fontId="2" fillId="0" borderId="4" xfId="0" applyFont="1" applyBorder="1" applyAlignment="1">
      <alignment horizontal="center"/>
    </xf>
    <xf numFmtId="0" fontId="2" fillId="0" borderId="4" xfId="0" applyFont="1" applyBorder="1" applyAlignment="1">
      <alignment wrapText="1"/>
    </xf>
    <xf numFmtId="0" fontId="2" fillId="7" borderId="4" xfId="0" applyFont="1" applyFill="1" applyBorder="1"/>
    <xf numFmtId="0" fontId="14" fillId="0" borderId="0" xfId="0" applyFont="1" applyAlignment="1">
      <alignment horizontal="justify" vertical="center" wrapText="1"/>
    </xf>
    <xf numFmtId="164" fontId="11" fillId="0" borderId="4" xfId="0" applyNumberFormat="1" applyFont="1" applyBorder="1" applyAlignment="1">
      <alignment horizontal="center" vertical="center" wrapText="1"/>
    </xf>
    <xf numFmtId="0" fontId="2" fillId="2" borderId="25" xfId="0" applyFont="1" applyFill="1" applyBorder="1"/>
    <xf numFmtId="0" fontId="2" fillId="2" borderId="26" xfId="0" applyFont="1" applyFill="1" applyBorder="1"/>
    <xf numFmtId="0" fontId="2" fillId="2" borderId="27" xfId="0" applyFont="1" applyFill="1" applyBorder="1"/>
    <xf numFmtId="0" fontId="1" fillId="2" borderId="27" xfId="0" applyFont="1" applyFill="1" applyBorder="1" applyAlignment="1">
      <alignment horizontal="left"/>
    </xf>
    <xf numFmtId="0" fontId="1" fillId="4" borderId="29" xfId="0" applyFont="1" applyFill="1" applyBorder="1" applyAlignment="1">
      <alignment wrapText="1"/>
    </xf>
    <xf numFmtId="0" fontId="1" fillId="4" borderId="23" xfId="0" applyFont="1" applyFill="1" applyBorder="1" applyAlignment="1">
      <alignment horizontal="center" wrapText="1"/>
    </xf>
    <xf numFmtId="0" fontId="1" fillId="4" borderId="11" xfId="0" applyFont="1" applyFill="1" applyBorder="1" applyAlignment="1">
      <alignment horizontal="center" wrapText="1"/>
    </xf>
    <xf numFmtId="0" fontId="2" fillId="0" borderId="27" xfId="0" applyFont="1" applyBorder="1" applyAlignment="1">
      <alignment horizont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1" fillId="6" borderId="22" xfId="0" applyFont="1" applyFill="1" applyBorder="1" applyAlignment="1">
      <alignment horizontal="center"/>
    </xf>
    <xf numFmtId="0" fontId="2" fillId="0" borderId="27" xfId="0" applyFont="1" applyBorder="1" applyAlignment="1">
      <alignment horizontal="center" vertical="top"/>
    </xf>
    <xf numFmtId="0" fontId="1" fillId="6" borderId="22" xfId="0" applyFont="1" applyFill="1" applyBorder="1" applyAlignment="1">
      <alignment horizontal="center" vertical="top"/>
    </xf>
    <xf numFmtId="0" fontId="1" fillId="0" borderId="28" xfId="0" applyFont="1" applyBorder="1"/>
    <xf numFmtId="0" fontId="1" fillId="0" borderId="12" xfId="0" applyFont="1" applyBorder="1" applyAlignment="1">
      <alignment horizontal="justify" vertical="center" wrapText="1"/>
    </xf>
    <xf numFmtId="0" fontId="1" fillId="0" borderId="4" xfId="0" applyFont="1" applyBorder="1" applyAlignment="1">
      <alignment horizontal="center" vertical="center"/>
    </xf>
    <xf numFmtId="164" fontId="1" fillId="0" borderId="12" xfId="1" applyFont="1" applyBorder="1"/>
    <xf numFmtId="165" fontId="1" fillId="0" borderId="12" xfId="1" applyNumberFormat="1" applyFont="1" applyBorder="1"/>
    <xf numFmtId="0" fontId="2" fillId="2" borderId="4" xfId="0" applyFont="1" applyFill="1" applyBorder="1" applyAlignment="1">
      <alignment wrapText="1"/>
    </xf>
    <xf numFmtId="10" fontId="1" fillId="6" borderId="23" xfId="2" applyNumberFormat="1" applyFont="1" applyFill="1" applyBorder="1" applyAlignment="1">
      <alignment horizontal="center" vertical="center"/>
    </xf>
    <xf numFmtId="0" fontId="1" fillId="2" borderId="23" xfId="0" applyFont="1" applyFill="1" applyBorder="1" applyAlignment="1">
      <alignment horizontal="center" vertical="center"/>
    </xf>
    <xf numFmtId="10" fontId="1" fillId="6" borderId="23" xfId="0" applyNumberFormat="1" applyFont="1" applyFill="1" applyBorder="1" applyAlignment="1">
      <alignment horizontal="center" vertical="center"/>
    </xf>
    <xf numFmtId="0" fontId="1" fillId="2" borderId="27" xfId="0" applyFont="1" applyFill="1" applyBorder="1" applyAlignment="1">
      <alignment horizontal="left" wrapText="1"/>
    </xf>
    <xf numFmtId="0" fontId="1" fillId="2" borderId="0" xfId="0" applyFont="1" applyFill="1" applyAlignment="1">
      <alignment horizontal="left" wrapText="1"/>
    </xf>
    <xf numFmtId="10" fontId="1" fillId="2" borderId="0" xfId="2" applyNumberFormat="1" applyFont="1" applyFill="1" applyBorder="1" applyAlignment="1">
      <alignment horizontal="center" vertical="center"/>
    </xf>
    <xf numFmtId="10" fontId="1" fillId="2" borderId="0" xfId="0" applyNumberFormat="1" applyFont="1" applyFill="1" applyAlignment="1">
      <alignment horizontal="center" vertical="center"/>
    </xf>
    <xf numFmtId="0" fontId="2" fillId="2" borderId="0" xfId="0" applyFont="1" applyFill="1" applyAlignment="1">
      <alignment horizontal="left"/>
    </xf>
    <xf numFmtId="0" fontId="1" fillId="4" borderId="29" xfId="0" applyFont="1" applyFill="1" applyBorder="1" applyAlignment="1">
      <alignment horizontal="center"/>
    </xf>
    <xf numFmtId="0" fontId="2" fillId="0" borderId="29" xfId="0" applyFont="1" applyBorder="1" applyAlignment="1">
      <alignment horizontal="center"/>
    </xf>
    <xf numFmtId="9" fontId="2" fillId="7" borderId="4" xfId="0" applyNumberFormat="1" applyFont="1" applyFill="1" applyBorder="1"/>
    <xf numFmtId="0" fontId="2" fillId="2" borderId="31" xfId="0" applyFont="1" applyFill="1" applyBorder="1"/>
    <xf numFmtId="0" fontId="2" fillId="2" borderId="32" xfId="0" applyFont="1" applyFill="1" applyBorder="1"/>
    <xf numFmtId="0" fontId="2" fillId="2" borderId="33" xfId="0" applyFont="1" applyFill="1" applyBorder="1"/>
    <xf numFmtId="0" fontId="2" fillId="2" borderId="34" xfId="0" applyFont="1" applyFill="1" applyBorder="1"/>
    <xf numFmtId="0" fontId="1" fillId="4" borderId="36" xfId="0" applyFont="1" applyFill="1" applyBorder="1" applyAlignment="1">
      <alignment horizontal="center" wrapText="1"/>
    </xf>
    <xf numFmtId="0" fontId="2" fillId="2" borderId="38" xfId="0" applyFont="1" applyFill="1" applyBorder="1"/>
    <xf numFmtId="0" fontId="2" fillId="0" borderId="0" xfId="0" applyFont="1" applyAlignment="1">
      <alignment horizontal="center"/>
    </xf>
    <xf numFmtId="0" fontId="2" fillId="2" borderId="25" xfId="0" applyFont="1" applyFill="1" applyBorder="1" applyAlignment="1">
      <alignment horizontal="center"/>
    </xf>
    <xf numFmtId="0" fontId="2" fillId="2" borderId="27" xfId="0" applyFont="1" applyFill="1" applyBorder="1" applyAlignment="1">
      <alignment horizontal="center"/>
    </xf>
    <xf numFmtId="0" fontId="1" fillId="4" borderId="29" xfId="0" applyFont="1" applyFill="1" applyBorder="1" applyAlignment="1">
      <alignment horizontal="center" wrapText="1"/>
    </xf>
    <xf numFmtId="164" fontId="2" fillId="7" borderId="0" xfId="1" applyFont="1" applyFill="1" applyBorder="1"/>
    <xf numFmtId="164" fontId="2" fillId="0" borderId="0" xfId="1" applyFont="1" applyBorder="1"/>
    <xf numFmtId="164" fontId="2" fillId="0" borderId="22" xfId="1" applyFont="1" applyBorder="1"/>
    <xf numFmtId="164" fontId="2" fillId="7" borderId="0" xfId="1" applyFont="1" applyFill="1" applyBorder="1" applyAlignment="1">
      <alignment vertical="top"/>
    </xf>
    <xf numFmtId="164" fontId="2" fillId="0" borderId="0" xfId="1" applyFont="1" applyBorder="1" applyAlignment="1">
      <alignment vertical="top"/>
    </xf>
    <xf numFmtId="164" fontId="2" fillId="0" borderId="22" xfId="1" applyFont="1" applyBorder="1" applyAlignment="1">
      <alignment vertical="top"/>
    </xf>
    <xf numFmtId="0" fontId="1" fillId="0" borderId="28" xfId="0" applyFont="1" applyBorder="1" applyAlignment="1">
      <alignment horizontal="center"/>
    </xf>
    <xf numFmtId="0" fontId="1" fillId="0" borderId="4" xfId="0" applyFont="1" applyBorder="1" applyAlignment="1">
      <alignment horizontal="center"/>
    </xf>
    <xf numFmtId="164" fontId="1" fillId="5" borderId="12" xfId="1" applyFont="1" applyFill="1" applyBorder="1"/>
    <xf numFmtId="164" fontId="1" fillId="2" borderId="23" xfId="0" applyNumberFormat="1" applyFont="1" applyFill="1" applyBorder="1" applyAlignment="1">
      <alignment horizontal="center" vertical="center"/>
    </xf>
    <xf numFmtId="0" fontId="16" fillId="2" borderId="0" xfId="0" applyFont="1" applyFill="1" applyAlignment="1">
      <alignment horizontal="left" vertical="center" wrapText="1"/>
    </xf>
    <xf numFmtId="164" fontId="13" fillId="2" borderId="0" xfId="1" applyFont="1" applyFill="1" applyBorder="1" applyAlignment="1">
      <alignment vertical="center"/>
    </xf>
    <xf numFmtId="0" fontId="2" fillId="2" borderId="31" xfId="0" applyFont="1" applyFill="1" applyBorder="1" applyAlignment="1">
      <alignment horizontal="center"/>
    </xf>
    <xf numFmtId="164" fontId="2" fillId="0" borderId="37" xfId="1" applyFont="1" applyBorder="1"/>
    <xf numFmtId="164" fontId="2" fillId="0" borderId="37" xfId="1" applyFont="1" applyBorder="1" applyAlignment="1">
      <alignment vertical="top"/>
    </xf>
    <xf numFmtId="164" fontId="1" fillId="0" borderId="36" xfId="1" applyFont="1" applyBorder="1"/>
    <xf numFmtId="0" fontId="6" fillId="2" borderId="3" xfId="0" applyFont="1" applyFill="1" applyBorder="1"/>
    <xf numFmtId="0" fontId="17" fillId="2" borderId="0" xfId="0" applyFont="1" applyFill="1"/>
    <xf numFmtId="0" fontId="1" fillId="6" borderId="24" xfId="0" applyFont="1" applyFill="1" applyBorder="1" applyAlignment="1">
      <alignment horizontal="center"/>
    </xf>
    <xf numFmtId="0" fontId="1" fillId="6" borderId="23" xfId="0" applyFont="1" applyFill="1" applyBorder="1" applyAlignment="1">
      <alignment horizontal="center"/>
    </xf>
    <xf numFmtId="0" fontId="2" fillId="2" borderId="0" xfId="0" applyFont="1" applyFill="1" applyAlignment="1">
      <alignment wrapText="1"/>
    </xf>
    <xf numFmtId="0" fontId="2" fillId="2" borderId="3" xfId="0" applyFont="1" applyFill="1" applyBorder="1"/>
    <xf numFmtId="0" fontId="2" fillId="2" borderId="0" xfId="0" applyFont="1" applyFill="1"/>
    <xf numFmtId="0" fontId="2" fillId="2" borderId="17" xfId="0" applyFont="1" applyFill="1" applyBorder="1"/>
    <xf numFmtId="0" fontId="1" fillId="2" borderId="0" xfId="0" applyFont="1" applyFill="1" applyAlignment="1">
      <alignment horizontal="left"/>
    </xf>
    <xf numFmtId="0" fontId="1" fillId="4" borderId="4" xfId="0" applyFont="1" applyFill="1" applyBorder="1" applyAlignment="1">
      <alignment horizontal="center"/>
    </xf>
    <xf numFmtId="0" fontId="1" fillId="2" borderId="0" xfId="0" applyFont="1" applyFill="1" applyAlignment="1">
      <alignment horizontal="center"/>
    </xf>
    <xf numFmtId="0" fontId="1" fillId="2" borderId="12" xfId="0" applyFont="1" applyFill="1" applyBorder="1" applyAlignment="1">
      <alignment horizontal="left" wrapText="1"/>
    </xf>
    <xf numFmtId="0" fontId="7" fillId="2" borderId="0" xfId="0" applyFont="1" applyFill="1" applyAlignment="1">
      <alignment horizontal="center"/>
    </xf>
    <xf numFmtId="0" fontId="0" fillId="2" borderId="3" xfId="0" applyFill="1" applyBorder="1"/>
    <xf numFmtId="0" fontId="0" fillId="2" borderId="0" xfId="0" applyFill="1"/>
    <xf numFmtId="0" fontId="0" fillId="2" borderId="17" xfId="0" applyFill="1" applyBorder="1"/>
    <xf numFmtId="0" fontId="4" fillId="2" borderId="3" xfId="0" applyFont="1" applyFill="1" applyBorder="1"/>
    <xf numFmtId="0" fontId="4" fillId="2" borderId="0" xfId="0" applyFont="1" applyFill="1"/>
    <xf numFmtId="0" fontId="4" fillId="2" borderId="17" xfId="0" applyFont="1" applyFill="1" applyBorder="1"/>
    <xf numFmtId="166" fontId="2" fillId="7" borderId="23" xfId="1" applyNumberFormat="1" applyFont="1" applyFill="1" applyBorder="1"/>
    <xf numFmtId="166" fontId="2" fillId="7" borderId="23" xfId="1" applyNumberFormat="1" applyFont="1" applyFill="1" applyBorder="1" applyAlignment="1">
      <alignment horizontal="left"/>
    </xf>
    <xf numFmtId="166" fontId="2" fillId="7" borderId="22" xfId="1" applyNumberFormat="1" applyFont="1" applyFill="1" applyBorder="1"/>
    <xf numFmtId="166" fontId="2" fillId="7" borderId="22" xfId="1" applyNumberFormat="1" applyFont="1" applyFill="1" applyBorder="1" applyAlignment="1">
      <alignment vertical="top"/>
    </xf>
    <xf numFmtId="166" fontId="2" fillId="7" borderId="24" xfId="1" applyNumberFormat="1" applyFont="1" applyFill="1" applyBorder="1"/>
    <xf numFmtId="166" fontId="2" fillId="7" borderId="22" xfId="1" applyNumberFormat="1" applyFont="1" applyFill="1" applyBorder="1" applyAlignment="1">
      <alignment horizontal="left"/>
    </xf>
    <xf numFmtId="166" fontId="2" fillId="7" borderId="22" xfId="1" applyNumberFormat="1" applyFont="1" applyFill="1" applyBorder="1" applyAlignment="1">
      <alignment horizontal="left" vertical="top"/>
    </xf>
    <xf numFmtId="166" fontId="2" fillId="7" borderId="24" xfId="1" applyNumberFormat="1" applyFont="1" applyFill="1" applyBorder="1" applyAlignment="1">
      <alignment horizontal="left"/>
    </xf>
    <xf numFmtId="166" fontId="2" fillId="0" borderId="16" xfId="1" applyNumberFormat="1" applyFont="1" applyFill="1" applyBorder="1" applyAlignment="1">
      <alignment horizontal="left"/>
    </xf>
    <xf numFmtId="166" fontId="2" fillId="0" borderId="17" xfId="1" applyNumberFormat="1" applyFont="1" applyBorder="1" applyAlignment="1">
      <alignment horizontal="left"/>
    </xf>
    <xf numFmtId="166" fontId="2" fillId="0" borderId="17" xfId="1" applyNumberFormat="1" applyFont="1" applyFill="1" applyBorder="1" applyAlignment="1">
      <alignment horizontal="left"/>
    </xf>
    <xf numFmtId="166" fontId="2" fillId="0" borderId="17" xfId="1" applyNumberFormat="1" applyFont="1" applyBorder="1" applyAlignment="1">
      <alignment horizontal="left" vertical="top"/>
    </xf>
    <xf numFmtId="166" fontId="2" fillId="0" borderId="21" xfId="1" applyNumberFormat="1" applyFont="1" applyBorder="1" applyAlignment="1">
      <alignment horizontal="left"/>
    </xf>
    <xf numFmtId="166" fontId="2" fillId="0" borderId="0" xfId="1" applyNumberFormat="1" applyFont="1" applyBorder="1"/>
    <xf numFmtId="166" fontId="2" fillId="0" borderId="37" xfId="1" applyNumberFormat="1" applyFont="1" applyBorder="1"/>
    <xf numFmtId="166" fontId="2" fillId="0" borderId="37" xfId="1" applyNumberFormat="1" applyFont="1" applyBorder="1" applyAlignment="1">
      <alignment vertical="top"/>
    </xf>
    <xf numFmtId="166" fontId="1" fillId="0" borderId="4" xfId="1" applyNumberFormat="1" applyFont="1" applyBorder="1"/>
    <xf numFmtId="166" fontId="1" fillId="0" borderId="36" xfId="1" applyNumberFormat="1" applyFont="1" applyBorder="1"/>
    <xf numFmtId="0" fontId="2" fillId="2" borderId="3" xfId="0" applyFont="1" applyFill="1" applyBorder="1" applyAlignment="1">
      <alignment wrapText="1"/>
    </xf>
    <xf numFmtId="0" fontId="2" fillId="2" borderId="0" xfId="0" applyFont="1" applyFill="1" applyAlignment="1">
      <alignment wrapText="1"/>
    </xf>
    <xf numFmtId="0" fontId="2" fillId="2" borderId="17" xfId="0" applyFont="1" applyFill="1" applyBorder="1" applyAlignment="1">
      <alignment wrapText="1"/>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21" xfId="0" applyFont="1" applyFill="1" applyBorder="1" applyAlignment="1">
      <alignment horizontal="center"/>
    </xf>
    <xf numFmtId="0" fontId="2" fillId="0" borderId="0" xfId="0" applyFont="1"/>
    <xf numFmtId="0" fontId="10" fillId="2" borderId="3" xfId="0" applyFont="1" applyFill="1" applyBorder="1"/>
    <xf numFmtId="0" fontId="10" fillId="2" borderId="0" xfId="0" applyFont="1" applyFill="1"/>
    <xf numFmtId="0" fontId="10" fillId="2" borderId="17" xfId="0" applyFont="1" applyFill="1" applyBorder="1"/>
    <xf numFmtId="0" fontId="2" fillId="2" borderId="3" xfId="0" applyFont="1" applyFill="1" applyBorder="1"/>
    <xf numFmtId="0" fontId="2" fillId="2" borderId="0" xfId="0" applyFont="1" applyFill="1"/>
    <xf numFmtId="0" fontId="2" fillId="2" borderId="17" xfId="0" applyFont="1" applyFill="1" applyBorder="1"/>
    <xf numFmtId="0" fontId="10" fillId="2" borderId="3" xfId="0" applyFont="1" applyFill="1" applyBorder="1" applyAlignment="1">
      <alignment wrapText="1"/>
    </xf>
    <xf numFmtId="0" fontId="10" fillId="2" borderId="0" xfId="0" applyFont="1" applyFill="1" applyAlignment="1">
      <alignment wrapText="1"/>
    </xf>
    <xf numFmtId="0" fontId="10" fillId="2" borderId="17" xfId="0" applyFont="1" applyFill="1" applyBorder="1" applyAlignment="1">
      <alignment wrapText="1"/>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3" xfId="0" applyFont="1" applyFill="1" applyBorder="1" applyAlignment="1">
      <alignment horizontal="center"/>
    </xf>
    <xf numFmtId="0" fontId="1" fillId="2" borderId="3" xfId="0" applyFont="1" applyFill="1" applyBorder="1" applyAlignment="1">
      <alignment wrapText="1"/>
    </xf>
    <xf numFmtId="0" fontId="1" fillId="2" borderId="0" xfId="0" applyFont="1" applyFill="1" applyAlignment="1">
      <alignment wrapText="1"/>
    </xf>
    <xf numFmtId="0" fontId="1" fillId="2" borderId="17" xfId="0" applyFont="1" applyFill="1" applyBorder="1" applyAlignment="1">
      <alignment wrapText="1"/>
    </xf>
    <xf numFmtId="0" fontId="18" fillId="2" borderId="0" xfId="0" applyFont="1" applyFill="1" applyAlignment="1">
      <alignment horizontal="center"/>
    </xf>
    <xf numFmtId="0" fontId="17" fillId="6" borderId="11" xfId="0" applyFont="1" applyFill="1" applyBorder="1" applyAlignment="1">
      <alignment horizontal="center"/>
    </xf>
    <xf numFmtId="0" fontId="17" fillId="6" borderId="12" xfId="0" applyFont="1" applyFill="1" applyBorder="1" applyAlignment="1">
      <alignment horizontal="center"/>
    </xf>
    <xf numFmtId="0" fontId="17" fillId="6" borderId="13" xfId="0" applyFont="1" applyFill="1" applyBorder="1" applyAlignment="1">
      <alignment horizontal="center"/>
    </xf>
    <xf numFmtId="0" fontId="17" fillId="6" borderId="11" xfId="0" applyFont="1" applyFill="1" applyBorder="1" applyAlignment="1">
      <alignment horizontal="center" wrapText="1"/>
    </xf>
    <xf numFmtId="0" fontId="17" fillId="6" borderId="12" xfId="0" applyFont="1" applyFill="1" applyBorder="1" applyAlignment="1">
      <alignment horizontal="center" wrapText="1"/>
    </xf>
    <xf numFmtId="0" fontId="17" fillId="6" borderId="13" xfId="0" applyFont="1" applyFill="1" applyBorder="1" applyAlignment="1">
      <alignment horizontal="center" wrapText="1"/>
    </xf>
    <xf numFmtId="0" fontId="17" fillId="7" borderId="11" xfId="0" applyFont="1" applyFill="1" applyBorder="1" applyAlignment="1">
      <alignment horizontal="center" wrapText="1"/>
    </xf>
    <xf numFmtId="0" fontId="17" fillId="7" borderId="12" xfId="0" applyFont="1" applyFill="1" applyBorder="1" applyAlignment="1">
      <alignment horizontal="center" wrapText="1"/>
    </xf>
    <xf numFmtId="0" fontId="17" fillId="7" borderId="13" xfId="0" applyFont="1" applyFill="1" applyBorder="1" applyAlignment="1">
      <alignment horizontal="center" wrapText="1"/>
    </xf>
    <xf numFmtId="0" fontId="1" fillId="2" borderId="30" xfId="0" applyFont="1" applyFill="1" applyBorder="1" applyAlignment="1">
      <alignment horizontal="left"/>
    </xf>
    <xf numFmtId="0" fontId="1" fillId="2" borderId="15" xfId="0" applyFont="1" applyFill="1" applyBorder="1" applyAlignment="1">
      <alignment horizontal="left"/>
    </xf>
    <xf numFmtId="0" fontId="1" fillId="2" borderId="0" xfId="0" applyFont="1" applyFill="1" applyAlignment="1">
      <alignment horizontal="left"/>
    </xf>
    <xf numFmtId="0" fontId="1" fillId="4" borderId="4" xfId="0" applyFont="1" applyFill="1" applyBorder="1" applyAlignment="1">
      <alignment horizontal="center"/>
    </xf>
    <xf numFmtId="0" fontId="1" fillId="4" borderId="36" xfId="0" applyFont="1" applyFill="1" applyBorder="1" applyAlignment="1">
      <alignment horizontal="center"/>
    </xf>
    <xf numFmtId="0" fontId="2" fillId="7" borderId="4" xfId="0" applyFont="1" applyFill="1" applyBorder="1" applyAlignment="1">
      <alignment horizontal="left" wrapText="1"/>
    </xf>
    <xf numFmtId="0" fontId="2" fillId="7" borderId="36" xfId="0" applyFont="1" applyFill="1" applyBorder="1" applyAlignment="1">
      <alignment horizontal="left" wrapText="1"/>
    </xf>
    <xf numFmtId="0" fontId="6" fillId="2" borderId="26" xfId="0" applyFont="1" applyFill="1" applyBorder="1" applyAlignment="1">
      <alignment horizontal="center"/>
    </xf>
    <xf numFmtId="0" fontId="1" fillId="2" borderId="26" xfId="0" applyFont="1" applyFill="1" applyBorder="1" applyAlignment="1">
      <alignment horizontal="center"/>
    </xf>
    <xf numFmtId="0" fontId="1" fillId="2" borderId="0" xfId="0" applyFont="1" applyFill="1" applyAlignment="1">
      <alignment horizontal="center"/>
    </xf>
    <xf numFmtId="0" fontId="2" fillId="4" borderId="28"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2" xfId="0" applyFont="1" applyFill="1" applyBorder="1" applyAlignment="1">
      <alignment horizontal="center"/>
    </xf>
    <xf numFmtId="0" fontId="1" fillId="4" borderId="35" xfId="0" applyFont="1" applyFill="1" applyBorder="1" applyAlignment="1">
      <alignment horizontal="center"/>
    </xf>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164" fontId="13" fillId="2" borderId="11" xfId="1" applyFont="1" applyFill="1" applyBorder="1" applyAlignment="1">
      <alignment vertical="center"/>
    </xf>
    <xf numFmtId="164" fontId="13" fillId="2" borderId="12" xfId="1" applyFont="1" applyFill="1" applyBorder="1" applyAlignment="1">
      <alignment vertical="center"/>
    </xf>
    <xf numFmtId="164" fontId="13" fillId="2" borderId="13" xfId="1" applyFont="1" applyFill="1" applyBorder="1" applyAlignment="1">
      <alignment vertical="center"/>
    </xf>
    <xf numFmtId="0" fontId="7" fillId="2" borderId="0" xfId="0" applyFont="1" applyFill="1" applyAlignment="1">
      <alignment horizontal="center"/>
    </xf>
    <xf numFmtId="0" fontId="2" fillId="2" borderId="8" xfId="0" applyFont="1" applyFill="1" applyBorder="1" applyAlignment="1">
      <alignment horizontal="center"/>
    </xf>
    <xf numFmtId="0" fontId="2" fillId="2" borderId="8" xfId="0" applyFont="1" applyFill="1" applyBorder="1" applyAlignment="1">
      <alignment horizontal="center" wrapText="1"/>
    </xf>
    <xf numFmtId="0" fontId="6" fillId="2" borderId="0" xfId="0" applyFont="1" applyFill="1" applyAlignment="1">
      <alignment horizontal="center"/>
    </xf>
    <xf numFmtId="166" fontId="13" fillId="2" borderId="11" xfId="1" applyNumberFormat="1" applyFont="1" applyFill="1" applyBorder="1" applyAlignment="1">
      <alignment horizontal="left" vertical="center"/>
    </xf>
    <xf numFmtId="166" fontId="13" fillId="2" borderId="12" xfId="1" applyNumberFormat="1" applyFont="1" applyFill="1" applyBorder="1" applyAlignment="1">
      <alignment horizontal="left" vertical="center"/>
    </xf>
    <xf numFmtId="166" fontId="13" fillId="2" borderId="13" xfId="1" applyNumberFormat="1" applyFont="1" applyFill="1" applyBorder="1" applyAlignment="1">
      <alignment horizontal="left" vertical="center"/>
    </xf>
    <xf numFmtId="0" fontId="6" fillId="2" borderId="2"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164" fontId="12" fillId="2" borderId="11" xfId="1" applyFont="1" applyFill="1" applyBorder="1" applyAlignment="1">
      <alignment horizontal="center" vertical="center" wrapText="1"/>
    </xf>
    <xf numFmtId="164" fontId="12" fillId="2" borderId="13" xfId="1" applyFont="1" applyFill="1" applyBorder="1" applyAlignment="1">
      <alignment horizontal="center" vertical="center" wrapText="1"/>
    </xf>
    <xf numFmtId="0" fontId="1" fillId="2" borderId="14" xfId="0" applyFont="1" applyFill="1" applyBorder="1" applyAlignment="1">
      <alignment horizontal="left"/>
    </xf>
    <xf numFmtId="0" fontId="3" fillId="5" borderId="11" xfId="0" applyFont="1" applyFill="1" applyBorder="1" applyAlignment="1">
      <alignment horizontal="left" wrapText="1"/>
    </xf>
    <xf numFmtId="0" fontId="3" fillId="5" borderId="13" xfId="0" applyFont="1" applyFill="1" applyBorder="1" applyAlignment="1">
      <alignment horizontal="left"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8" fillId="0" borderId="2" xfId="0" applyFont="1" applyBorder="1" applyAlignment="1">
      <alignment horizontal="left" vertical="center" wrapText="1"/>
    </xf>
    <xf numFmtId="0" fontId="15" fillId="0" borderId="16" xfId="0" applyFont="1" applyBorder="1" applyAlignment="1">
      <alignment horizontal="left" vertical="center" wrapText="1"/>
    </xf>
    <xf numFmtId="0" fontId="1" fillId="2" borderId="11"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8" fillId="2" borderId="0" xfId="0" applyFont="1" applyFill="1" applyAlignment="1">
      <alignment horizontal="left" vertical="top"/>
    </xf>
    <xf numFmtId="0" fontId="2" fillId="4" borderId="11" xfId="0" applyFont="1" applyFill="1" applyBorder="1" applyAlignment="1">
      <alignment horizontal="center"/>
    </xf>
    <xf numFmtId="0" fontId="7" fillId="2" borderId="17" xfId="0" applyFont="1" applyFill="1" applyBorder="1" applyAlignment="1">
      <alignment horizontal="center"/>
    </xf>
    <xf numFmtId="164" fontId="8" fillId="0" borderId="22" xfId="1" applyFont="1" applyFill="1" applyBorder="1" applyAlignment="1">
      <alignment horizontal="left" vertical="top"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164" fontId="13" fillId="2" borderId="11" xfId="1" applyFont="1" applyFill="1" applyBorder="1" applyAlignment="1">
      <alignment horizontal="center" vertical="center" wrapText="1"/>
    </xf>
    <xf numFmtId="164" fontId="13" fillId="2" borderId="13" xfId="1" applyFont="1" applyFill="1" applyBorder="1" applyAlignment="1">
      <alignment horizontal="center" vertical="center" wrapText="1"/>
    </xf>
    <xf numFmtId="0" fontId="2" fillId="2" borderId="19" xfId="0" applyFont="1" applyFill="1" applyBorder="1" applyAlignment="1">
      <alignment horizontal="center"/>
    </xf>
    <xf numFmtId="0" fontId="2" fillId="2" borderId="19" xfId="0" applyFont="1" applyFill="1" applyBorder="1" applyAlignment="1">
      <alignment horizontal="center" wrapText="1"/>
    </xf>
    <xf numFmtId="0" fontId="1" fillId="2" borderId="3" xfId="0" applyFont="1" applyFill="1" applyBorder="1" applyAlignment="1">
      <alignment horizontal="left" wrapText="1"/>
    </xf>
    <xf numFmtId="0" fontId="1" fillId="2" borderId="17" xfId="0" applyFont="1" applyFill="1" applyBorder="1" applyAlignment="1">
      <alignment horizontal="left" wrapText="1"/>
    </xf>
    <xf numFmtId="0" fontId="2" fillId="6" borderId="11" xfId="0" applyFont="1" applyFill="1" applyBorder="1" applyAlignment="1">
      <alignment horizontal="center"/>
    </xf>
    <xf numFmtId="0" fontId="2" fillId="6" borderId="13" xfId="0" applyFont="1" applyFill="1" applyBorder="1" applyAlignment="1">
      <alignment horizontal="center"/>
    </xf>
    <xf numFmtId="0" fontId="8" fillId="0" borderId="16" xfId="0" applyFont="1" applyBorder="1" applyAlignment="1">
      <alignment horizontal="left" vertic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4" fillId="2" borderId="3" xfId="0" applyFont="1" applyFill="1" applyBorder="1"/>
    <xf numFmtId="0" fontId="4" fillId="2" borderId="0" xfId="0" applyFont="1" applyFill="1"/>
    <xf numFmtId="0" fontId="4" fillId="2" borderId="17" xfId="0" applyFont="1" applyFill="1" applyBorder="1"/>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4" fillId="2" borderId="11" xfId="0" applyFont="1" applyFill="1" applyBorder="1" applyAlignment="1">
      <alignment horizontal="left"/>
    </xf>
    <xf numFmtId="0" fontId="4" fillId="2" borderId="12" xfId="0" applyFont="1" applyFill="1" applyBorder="1" applyAlignment="1">
      <alignment horizontal="left"/>
    </xf>
    <xf numFmtId="0" fontId="4" fillId="2" borderId="13" xfId="0" applyFont="1" applyFill="1" applyBorder="1" applyAlignment="1">
      <alignment horizontal="left"/>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18" xfId="0" applyFont="1" applyFill="1" applyBorder="1" applyAlignment="1">
      <alignment horizontal="center"/>
    </xf>
    <xf numFmtId="166" fontId="5" fillId="0" borderId="7" xfId="0" applyNumberFormat="1" applyFont="1" applyBorder="1" applyAlignment="1">
      <alignment horizontal="left"/>
    </xf>
    <xf numFmtId="166" fontId="5" fillId="0" borderId="8" xfId="0" applyNumberFormat="1" applyFont="1" applyBorder="1" applyAlignment="1">
      <alignment horizontal="left"/>
    </xf>
    <xf numFmtId="0" fontId="4" fillId="0" borderId="8" xfId="0" applyFont="1" applyBorder="1" applyAlignment="1">
      <alignment horizontal="center"/>
    </xf>
    <xf numFmtId="164" fontId="5" fillId="5" borderId="8" xfId="0" applyNumberFormat="1" applyFont="1" applyFill="1" applyBorder="1" applyAlignment="1">
      <alignment horizontal="center"/>
    </xf>
    <xf numFmtId="0" fontId="4" fillId="5" borderId="8" xfId="0" applyFont="1" applyFill="1" applyBorder="1" applyAlignment="1">
      <alignment horizontal="center"/>
    </xf>
    <xf numFmtId="0" fontId="4" fillId="5" borderId="19" xfId="0" applyFont="1" applyFill="1" applyBorder="1" applyAlignment="1">
      <alignment horizont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17" xfId="0" applyFont="1" applyFill="1" applyBorder="1" applyAlignment="1">
      <alignment horizontal="center"/>
    </xf>
    <xf numFmtId="0" fontId="1" fillId="2" borderId="4" xfId="0" applyFont="1" applyFill="1" applyBorder="1"/>
    <xf numFmtId="0" fontId="2" fillId="2" borderId="4"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33750" y="152400"/>
          <a:ext cx="1370330" cy="1710055"/>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a:xfrm>
          <a:off x="7943850" y="552450"/>
          <a:ext cx="3505200" cy="6286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7981950" y="6000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a:xfrm>
          <a:off x="7943850" y="6715125"/>
          <a:ext cx="3505200" cy="6286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7981950" y="6752590"/>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a:xfrm>
          <a:off x="7934325" y="7439025"/>
          <a:ext cx="3505200" cy="7048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7"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7" charset="0"/>
              <a:ea typeface="Times New Roman" panose="02020603050405020304" pitchFamily="18" charset="0"/>
            </a:rPr>
            <a:t>           FRONT </a:t>
          </a:r>
          <a:r>
            <a:rPr lang="en-GB" sz="1000" b="0" i="1" baseline="0">
              <a:solidFill>
                <a:srgbClr val="E36C0A"/>
              </a:solidFill>
              <a:effectLst/>
              <a:latin typeface="Arial" panose="020B0604020202020204" pitchFamily="7"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7"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7972425" y="7476490"/>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37490" y="66675"/>
          <a:ext cx="690880"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0619740" y="1470025"/>
          <a:ext cx="3390900" cy="4730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57840" y="1510665"/>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a:xfrm>
          <a:off x="10723880" y="11132185"/>
          <a:ext cx="3191510" cy="74485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indicate the percentage split</a:t>
          </a:r>
          <a:r>
            <a:rPr lang="en-GB" sz="1100" i="1" baseline="0">
              <a:solidFill>
                <a:srgbClr val="E36C0A"/>
              </a:solidFill>
              <a:effectLst/>
              <a:latin typeface="Arial" panose="020B0604020202020204" pitchFamily="7"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4045" y="11173460"/>
          <a:ext cx="341630" cy="31750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a:xfrm>
          <a:off x="10724515" y="11941810"/>
          <a:ext cx="3202305" cy="49276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sum of the w</a:t>
          </a:r>
          <a:r>
            <a:rPr lang="en-GB" sz="1100" i="1" baseline="0">
              <a:solidFill>
                <a:srgbClr val="E36C0A"/>
              </a:solidFill>
              <a:effectLst/>
              <a:latin typeface="Arial" panose="020B0604020202020204" pitchFamily="7"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7"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4045" y="11983085"/>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a:xfrm>
          <a:off x="10700385" y="13091795"/>
          <a:ext cx="3250565" cy="76454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include the CONFERENCE FEE</a:t>
          </a:r>
          <a:r>
            <a:rPr lang="en-GB" sz="1100" i="1" baseline="0">
              <a:solidFill>
                <a:srgbClr val="E36C0A"/>
              </a:solidFill>
              <a:effectLst/>
              <a:latin typeface="Arial" panose="020B0604020202020204" pitchFamily="7"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7"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56</xdr:row>
      <xdr:rowOff>4020</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0550" y="13137515"/>
          <a:ext cx="341630" cy="35369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a:xfrm>
          <a:off x="10688320" y="6648450"/>
          <a:ext cx="3155315" cy="12306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7"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38485" y="668909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37490" y="66675"/>
          <a:ext cx="694055" cy="847725"/>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a:xfrm>
          <a:off x="10613390" y="1440180"/>
          <a:ext cx="3477895" cy="46545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10651490" y="1481455"/>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a:xfrm>
          <a:off x="10529570" y="10986770"/>
          <a:ext cx="3490595" cy="7092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61169</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10579735" y="11028045"/>
          <a:ext cx="341630" cy="31750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a:xfrm>
          <a:off x="10529570" y="11736705"/>
          <a:ext cx="3490595" cy="4933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10615295" y="11777980"/>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a:xfrm>
          <a:off x="10541635" y="12889230"/>
          <a:ext cx="3489960" cy="7143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244791</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stretch>
          <a:fillRect/>
        </a:stretch>
      </xdr:blipFill>
      <xdr:spPr>
        <a:xfrm>
          <a:off x="10591800" y="12930505"/>
          <a:ext cx="341630" cy="32512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a:xfrm>
          <a:off x="10529570" y="6334125"/>
          <a:ext cx="3490595" cy="111887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28</xdr:row>
      <xdr:rowOff>1905</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9735" y="6374765"/>
          <a:ext cx="341630" cy="323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11175"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8808720" y="1447800"/>
          <a:ext cx="2676525" cy="55245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tab</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6820" y="1488440"/>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a:xfrm>
          <a:off x="8732520" y="14599285"/>
          <a:ext cx="2705100" cy="85979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2050" y="14640560"/>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a:xfrm>
          <a:off x="8732520" y="16177895"/>
          <a:ext cx="2743200" cy="5956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6345" y="16219170"/>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a:xfrm>
          <a:off x="8724900" y="20416520"/>
          <a:ext cx="2836545" cy="8623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339090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5065" y="20457795"/>
          <a:ext cx="341630" cy="321945"/>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a:xfrm>
          <a:off x="8761095" y="2504440"/>
          <a:ext cx="2790825" cy="107632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0625" y="2545715"/>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a:xfrm>
          <a:off x="8694420" y="17782540"/>
          <a:ext cx="2838450" cy="12096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3950" y="17823815"/>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9250"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a:xfrm>
          <a:off x="8684895" y="1466850"/>
          <a:ext cx="2857500" cy="47053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3470" y="1507490"/>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a:xfrm>
          <a:off x="8684895" y="14608810"/>
          <a:ext cx="2867025" cy="93599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4425" y="14650085"/>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a:xfrm>
          <a:off x="8722995" y="16292195"/>
          <a:ext cx="2838450" cy="55753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6820" y="16333470"/>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a:xfrm>
          <a:off x="8686800" y="20530820"/>
          <a:ext cx="2893695" cy="71437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6965" y="20572095"/>
          <a:ext cx="344170"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a:xfrm>
          <a:off x="8703945" y="2675890"/>
          <a:ext cx="2838450" cy="1115060"/>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3475" y="2717165"/>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a:xfrm>
          <a:off x="8684895" y="17896840"/>
          <a:ext cx="2819400" cy="115252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7"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7"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4425" y="17938115"/>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148168</xdr:colOff>
      <xdr:row>9</xdr:row>
      <xdr:rowOff>105833</xdr:rowOff>
    </xdr:from>
    <xdr:to>
      <xdr:col>9</xdr:col>
      <xdr:colOff>2582334</xdr:colOff>
      <xdr:row>11</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a:xfrm>
          <a:off x="7385050" y="1572260"/>
          <a:ext cx="2433955" cy="69151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7"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7"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9</xdr:row>
      <xdr:rowOff>147106</xdr:rowOff>
    </xdr:from>
    <xdr:to>
      <xdr:col>9</xdr:col>
      <xdr:colOff>527898</xdr:colOff>
      <xdr:row>10</xdr:row>
      <xdr:rowOff>294170</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23150" y="1613535"/>
          <a:ext cx="341630" cy="347345"/>
        </a:xfrm>
        <a:prstGeom prst="rect">
          <a:avLst/>
        </a:prstGeom>
      </xdr:spPr>
    </xdr:pic>
    <xdr:clientData/>
  </xdr:twoCellAnchor>
  <xdr:twoCellAnchor>
    <xdr:from>
      <xdr:col>9</xdr:col>
      <xdr:colOff>131234</xdr:colOff>
      <xdr:row>15</xdr:row>
      <xdr:rowOff>57150</xdr:rowOff>
    </xdr:from>
    <xdr:to>
      <xdr:col>9</xdr:col>
      <xdr:colOff>2582334</xdr:colOff>
      <xdr:row>19</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a:xfrm>
          <a:off x="7367905" y="3057525"/>
          <a:ext cx="2451100" cy="136588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7"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7"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rPr>
            <a:t>Delete all other </a:t>
          </a:r>
          <a:r>
            <a:rPr lang="en-GB" sz="1100" i="1">
              <a:solidFill>
                <a:srgbClr val="E36C0A"/>
              </a:solidFill>
              <a:effectLst/>
              <a:latin typeface="Arial" panose="020B0604020202020204" pitchFamily="7" charset="0"/>
              <a:ea typeface="Times New Roman" panose="02020603050405020304" pitchFamily="18" charset="0"/>
              <a:cs typeface="+mn-cs"/>
            </a:rPr>
            <a:t>lines</a:t>
          </a:r>
          <a:r>
            <a:rPr lang="en-GB" sz="1000" i="1" baseline="0">
              <a:solidFill>
                <a:srgbClr val="E36C0A"/>
              </a:solidFill>
              <a:effectLst/>
              <a:latin typeface="Arial" panose="020B0604020202020204" pitchFamily="7"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15</xdr:row>
      <xdr:rowOff>87840</xdr:rowOff>
    </xdr:from>
    <xdr:to>
      <xdr:col>9</xdr:col>
      <xdr:colOff>510964</xdr:colOff>
      <xdr:row>17</xdr:row>
      <xdr:rowOff>118488</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06005" y="3088005"/>
          <a:ext cx="341630" cy="354330"/>
        </a:xfrm>
        <a:prstGeom prst="rect">
          <a:avLst/>
        </a:prstGeom>
      </xdr:spPr>
    </xdr:pic>
    <xdr:clientData/>
  </xdr:twoCellAnchor>
  <xdr:twoCellAnchor>
    <xdr:from>
      <xdr:col>9</xdr:col>
      <xdr:colOff>95258</xdr:colOff>
      <xdr:row>27</xdr:row>
      <xdr:rowOff>137584</xdr:rowOff>
    </xdr:from>
    <xdr:to>
      <xdr:col>9</xdr:col>
      <xdr:colOff>2434170</xdr:colOff>
      <xdr:row>31</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a:xfrm>
          <a:off x="7332345" y="6290310"/>
          <a:ext cx="2338705" cy="848995"/>
        </a:xfrm>
        <a:prstGeom prst="rect">
          <a:avLst/>
        </a:prstGeom>
        <a:solidFill>
          <a:srgbClr val="FFFFFF"/>
        </a:solidFill>
        <a:ln w="9525">
          <a:solidFill>
            <a:srgbClr val="000000"/>
          </a:solidFill>
          <a:miter lim="800000"/>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7"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7" charset="0"/>
              <a:ea typeface="Times New Roman" panose="02020603050405020304" pitchFamily="18" charset="0"/>
            </a:rPr>
            <a:t>           pulled through from the</a:t>
          </a:r>
          <a:r>
            <a:rPr lang="en-GB" sz="1000" i="1" baseline="0">
              <a:solidFill>
                <a:srgbClr val="E36C0A"/>
              </a:solidFill>
              <a:effectLst/>
              <a:latin typeface="Arial" panose="020B0604020202020204" pitchFamily="7"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7" charset="0"/>
              <a:ea typeface="Times New Roman" panose="02020603050405020304" pitchFamily="18" charset="0"/>
              <a:cs typeface="+mn-cs"/>
            </a:rPr>
            <a:t>          </a:t>
          </a:r>
          <a:r>
            <a:rPr lang="en-GB" sz="1100" i="1">
              <a:solidFill>
                <a:srgbClr val="E36C0A"/>
              </a:solidFill>
              <a:effectLst/>
              <a:latin typeface="Arial" panose="020B0604020202020204" pitchFamily="7" charset="0"/>
              <a:ea typeface="Times New Roman" panose="02020603050405020304" pitchFamily="18" charset="0"/>
              <a:cs typeface="+mn-cs"/>
            </a:rPr>
            <a:t>relevant</a:t>
          </a:r>
          <a:r>
            <a:rPr lang="en-GB" sz="1000" i="1" baseline="0">
              <a:solidFill>
                <a:srgbClr val="E36C0A"/>
              </a:solidFill>
              <a:effectLst/>
              <a:latin typeface="Arial" panose="020B0604020202020204" pitchFamily="7"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28</xdr:row>
      <xdr:rowOff>20107</xdr:rowOff>
    </xdr:from>
    <xdr:to>
      <xdr:col>9</xdr:col>
      <xdr:colOff>474988</xdr:colOff>
      <xdr:row>28</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370445" y="6334760"/>
          <a:ext cx="341630" cy="347980"/>
        </a:xfrm>
        <a:prstGeom prst="rect">
          <a:avLst/>
        </a:prstGeom>
      </xdr:spPr>
    </xdr:pic>
    <xdr:clientData/>
  </xdr:twoCellAnchor>
  <xdr:twoCellAnchor editAs="oneCell">
    <xdr:from>
      <xdr:col>1</xdr:col>
      <xdr:colOff>550333</xdr:colOff>
      <xdr:row>0</xdr:row>
      <xdr:rowOff>0</xdr:rowOff>
    </xdr:from>
    <xdr:to>
      <xdr:col>5</xdr:col>
      <xdr:colOff>517172</xdr:colOff>
      <xdr:row>7</xdr:row>
      <xdr:rowOff>148167</xdr:rowOff>
    </xdr:to>
    <xdr:pic>
      <xdr:nvPicPr>
        <xdr:cNvPr id="11" name="Picture 10" descr="C:\Users\theo\Downloads\SAT Corporate logo (2).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216785" y="0"/>
          <a:ext cx="2996565" cy="128143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topLeftCell="A38" zoomScale="90" zoomScaleNormal="90" workbookViewId="0">
      <selection activeCell="N14" sqref="N14"/>
    </sheetView>
  </sheetViews>
  <sheetFormatPr defaultColWidth="9" defaultRowHeight="12.5"/>
  <cols>
    <col min="14" max="14" width="55.453125" customWidth="1"/>
  </cols>
  <sheetData>
    <row r="1" spans="1:13">
      <c r="A1" s="1"/>
      <c r="B1" s="2"/>
      <c r="C1" s="2"/>
      <c r="D1" s="2"/>
      <c r="E1" s="2"/>
      <c r="F1" s="2"/>
      <c r="G1" s="2"/>
      <c r="H1" s="2"/>
      <c r="I1" s="2"/>
      <c r="J1" s="2"/>
      <c r="K1" s="2"/>
      <c r="L1" s="2"/>
      <c r="M1" s="3"/>
    </row>
    <row r="2" spans="1:13" ht="18">
      <c r="A2" s="132"/>
      <c r="B2" s="133"/>
      <c r="C2" s="133"/>
      <c r="D2" s="133"/>
      <c r="E2" s="133"/>
      <c r="F2" s="133"/>
      <c r="G2" s="133"/>
      <c r="H2" s="133"/>
      <c r="I2" s="133"/>
      <c r="J2" s="178" t="s">
        <v>153</v>
      </c>
      <c r="K2" s="178"/>
      <c r="L2" s="178"/>
      <c r="M2" s="134"/>
    </row>
    <row r="3" spans="1:13">
      <c r="A3" s="132"/>
      <c r="B3" s="133"/>
      <c r="C3" s="133"/>
      <c r="D3" s="133"/>
      <c r="E3" s="133"/>
      <c r="F3" s="133"/>
      <c r="G3" s="133"/>
      <c r="H3" s="133"/>
      <c r="I3" s="133"/>
      <c r="J3" s="133"/>
      <c r="K3" s="133"/>
      <c r="L3" s="133"/>
      <c r="M3" s="134"/>
    </row>
    <row r="4" spans="1:13">
      <c r="A4" s="132"/>
      <c r="B4" s="133"/>
      <c r="C4" s="133"/>
      <c r="D4" s="133"/>
      <c r="E4" s="133"/>
      <c r="F4" s="133"/>
      <c r="G4" s="133"/>
      <c r="H4" s="133"/>
      <c r="I4" s="133"/>
      <c r="J4" s="133"/>
      <c r="K4" s="133"/>
      <c r="L4" s="133"/>
      <c r="M4" s="134"/>
    </row>
    <row r="5" spans="1:13">
      <c r="A5" s="132"/>
      <c r="B5" s="133"/>
      <c r="C5" s="133"/>
      <c r="D5" s="133"/>
      <c r="E5" s="133"/>
      <c r="F5" s="133"/>
      <c r="G5" s="133"/>
      <c r="H5" s="133"/>
      <c r="I5" s="133"/>
      <c r="J5" s="133"/>
      <c r="K5" s="133"/>
      <c r="L5" s="133"/>
      <c r="M5" s="134"/>
    </row>
    <row r="6" spans="1:13">
      <c r="A6" s="132"/>
      <c r="B6" s="133"/>
      <c r="C6" s="133"/>
      <c r="D6" s="133"/>
      <c r="E6" s="133"/>
      <c r="F6" s="133"/>
      <c r="G6" s="133"/>
      <c r="H6" s="133"/>
      <c r="I6" s="133"/>
      <c r="J6" s="133"/>
      <c r="K6" s="133"/>
      <c r="L6" s="133"/>
      <c r="M6" s="134"/>
    </row>
    <row r="7" spans="1:13">
      <c r="A7" s="132"/>
      <c r="B7" s="133"/>
      <c r="C7" s="133"/>
      <c r="D7" s="133"/>
      <c r="E7" s="133"/>
      <c r="F7" s="133"/>
      <c r="G7" s="133"/>
      <c r="H7" s="133"/>
      <c r="I7" s="133"/>
      <c r="J7" s="133"/>
      <c r="K7" s="133"/>
      <c r="L7" s="133"/>
      <c r="M7" s="134"/>
    </row>
    <row r="8" spans="1:13">
      <c r="A8" s="132"/>
      <c r="B8" s="133"/>
      <c r="C8" s="133"/>
      <c r="D8" s="133"/>
      <c r="E8" s="133"/>
      <c r="F8" s="133"/>
      <c r="G8" s="133"/>
      <c r="H8" s="133"/>
      <c r="I8" s="133"/>
      <c r="J8" s="133"/>
      <c r="K8" s="133"/>
      <c r="L8" s="133"/>
      <c r="M8" s="134"/>
    </row>
    <row r="9" spans="1:13">
      <c r="A9" s="132"/>
      <c r="B9" s="133"/>
      <c r="C9" s="133"/>
      <c r="D9" s="133"/>
      <c r="E9" s="133"/>
      <c r="F9" s="133"/>
      <c r="G9" s="133"/>
      <c r="H9" s="133"/>
      <c r="I9" s="133"/>
      <c r="J9" s="133"/>
      <c r="K9" s="133"/>
      <c r="L9" s="133"/>
      <c r="M9" s="134"/>
    </row>
    <row r="10" spans="1:13">
      <c r="A10" s="132"/>
      <c r="B10" s="133"/>
      <c r="C10" s="133"/>
      <c r="D10" s="133"/>
      <c r="E10" s="133"/>
      <c r="F10" s="133"/>
      <c r="G10" s="133"/>
      <c r="H10" s="133"/>
      <c r="I10" s="133"/>
      <c r="J10" s="133"/>
      <c r="K10" s="133"/>
      <c r="L10" s="133"/>
      <c r="M10" s="134"/>
    </row>
    <row r="11" spans="1:13">
      <c r="A11" s="132"/>
      <c r="B11" s="133"/>
      <c r="C11" s="133"/>
      <c r="D11" s="133"/>
      <c r="E11" s="133"/>
      <c r="F11" s="133"/>
      <c r="G11" s="133"/>
      <c r="H11" s="133"/>
      <c r="I11" s="133"/>
      <c r="J11" s="133"/>
      <c r="K11" s="133"/>
      <c r="L11" s="133"/>
      <c r="M11" s="134"/>
    </row>
    <row r="12" spans="1:13">
      <c r="A12" s="132"/>
      <c r="B12" s="133"/>
      <c r="C12" s="133"/>
      <c r="D12" s="133"/>
      <c r="E12" s="133"/>
      <c r="F12" s="133"/>
      <c r="G12" s="133"/>
      <c r="H12" s="133"/>
      <c r="I12" s="133"/>
      <c r="J12" s="133"/>
      <c r="K12" s="133"/>
      <c r="L12" s="133"/>
      <c r="M12" s="134"/>
    </row>
    <row r="13" spans="1:13">
      <c r="A13" s="132"/>
      <c r="B13" s="133"/>
      <c r="C13" s="133"/>
      <c r="D13" s="133"/>
      <c r="E13" s="133"/>
      <c r="F13" s="133"/>
      <c r="G13" s="133"/>
      <c r="H13" s="133"/>
      <c r="I13" s="133"/>
      <c r="J13" s="133"/>
      <c r="K13" s="133"/>
      <c r="L13" s="133"/>
      <c r="M13" s="134"/>
    </row>
    <row r="14" spans="1:13" ht="20">
      <c r="A14" s="172" t="s">
        <v>0</v>
      </c>
      <c r="B14" s="173"/>
      <c r="C14" s="173"/>
      <c r="D14" s="173"/>
      <c r="E14" s="173"/>
      <c r="F14" s="173"/>
      <c r="G14" s="173"/>
      <c r="H14" s="173"/>
      <c r="I14" s="173"/>
      <c r="J14" s="173"/>
      <c r="K14" s="173"/>
      <c r="L14" s="173"/>
      <c r="M14" s="174"/>
    </row>
    <row r="15" spans="1:13">
      <c r="A15" s="132"/>
      <c r="B15" s="133"/>
      <c r="C15" s="133"/>
      <c r="D15" s="133"/>
      <c r="E15" s="133"/>
      <c r="F15" s="133"/>
      <c r="G15" s="133"/>
      <c r="H15" s="133"/>
      <c r="I15" s="133"/>
      <c r="J15" s="133"/>
      <c r="K15" s="133"/>
      <c r="L15" s="133"/>
      <c r="M15" s="134"/>
    </row>
    <row r="16" spans="1:13">
      <c r="A16" s="132"/>
      <c r="B16" s="133"/>
      <c r="C16" s="133"/>
      <c r="D16" s="133"/>
      <c r="E16" s="133"/>
      <c r="F16" s="133"/>
      <c r="G16" s="133"/>
      <c r="H16" s="133"/>
      <c r="I16" s="133"/>
      <c r="J16" s="133"/>
      <c r="K16" s="133"/>
      <c r="L16" s="133"/>
      <c r="M16" s="134"/>
    </row>
    <row r="17" spans="1:13" ht="20">
      <c r="A17" s="119" t="s">
        <v>1</v>
      </c>
      <c r="B17" s="133"/>
      <c r="C17" s="133"/>
      <c r="D17" s="133"/>
      <c r="E17" s="179" t="s">
        <v>151</v>
      </c>
      <c r="F17" s="180"/>
      <c r="G17" s="180"/>
      <c r="H17" s="180"/>
      <c r="I17" s="180"/>
      <c r="J17" s="180"/>
      <c r="K17" s="180"/>
      <c r="L17" s="181"/>
      <c r="M17" s="134"/>
    </row>
    <row r="18" spans="1:13" ht="15.5">
      <c r="A18" s="132"/>
      <c r="B18" s="133"/>
      <c r="C18" s="133"/>
      <c r="D18" s="133"/>
      <c r="E18" s="120"/>
      <c r="F18" s="120"/>
      <c r="G18" s="120"/>
      <c r="H18" s="120"/>
      <c r="I18" s="120"/>
      <c r="J18" s="120"/>
      <c r="K18" s="120"/>
      <c r="L18" s="120"/>
      <c r="M18" s="134"/>
    </row>
    <row r="19" spans="1:13" ht="46.5" customHeight="1">
      <c r="A19" s="119" t="s">
        <v>2</v>
      </c>
      <c r="B19" s="133"/>
      <c r="C19" s="133"/>
      <c r="D19" s="133"/>
      <c r="E19" s="182" t="s">
        <v>150</v>
      </c>
      <c r="F19" s="183"/>
      <c r="G19" s="183"/>
      <c r="H19" s="183"/>
      <c r="I19" s="183"/>
      <c r="J19" s="183"/>
      <c r="K19" s="183"/>
      <c r="L19" s="184"/>
      <c r="M19" s="134"/>
    </row>
    <row r="20" spans="1:13" ht="15.5">
      <c r="A20" s="132"/>
      <c r="B20" s="133"/>
      <c r="C20" s="133"/>
      <c r="D20" s="133"/>
      <c r="E20" s="120"/>
      <c r="F20" s="120"/>
      <c r="G20" s="120"/>
      <c r="H20" s="120"/>
      <c r="I20" s="120"/>
      <c r="J20" s="120"/>
      <c r="K20" s="120"/>
      <c r="L20" s="120"/>
      <c r="M20" s="134"/>
    </row>
    <row r="21" spans="1:13" ht="45.75" customHeight="1">
      <c r="A21" s="119" t="s">
        <v>3</v>
      </c>
      <c r="B21" s="133"/>
      <c r="C21" s="133"/>
      <c r="D21" s="133"/>
      <c r="E21" s="185"/>
      <c r="F21" s="186"/>
      <c r="G21" s="186"/>
      <c r="H21" s="186"/>
      <c r="I21" s="186"/>
      <c r="J21" s="186"/>
      <c r="K21" s="186"/>
      <c r="L21" s="187"/>
      <c r="M21" s="134"/>
    </row>
    <row r="22" spans="1:13">
      <c r="A22" s="132"/>
      <c r="B22" s="133"/>
      <c r="C22" s="133"/>
      <c r="D22" s="133"/>
      <c r="E22" s="133"/>
      <c r="F22" s="133"/>
      <c r="G22" s="133"/>
      <c r="H22" s="133"/>
      <c r="I22" s="133"/>
      <c r="J22" s="133"/>
      <c r="K22" s="133"/>
      <c r="L22" s="133"/>
      <c r="M22" s="134"/>
    </row>
    <row r="23" spans="1:13">
      <c r="A23" s="132"/>
      <c r="B23" s="133"/>
      <c r="C23" s="133"/>
      <c r="D23" s="133"/>
      <c r="E23" s="133"/>
      <c r="F23" s="133"/>
      <c r="G23" s="133"/>
      <c r="H23" s="133"/>
      <c r="I23" s="133"/>
      <c r="J23" s="133"/>
      <c r="K23" s="133"/>
      <c r="L23" s="133"/>
      <c r="M23" s="134"/>
    </row>
    <row r="24" spans="1:13" ht="20">
      <c r="A24" s="172" t="s">
        <v>4</v>
      </c>
      <c r="B24" s="173"/>
      <c r="C24" s="173"/>
      <c r="D24" s="173"/>
      <c r="E24" s="173"/>
      <c r="F24" s="173"/>
      <c r="G24" s="173"/>
      <c r="H24" s="173"/>
      <c r="I24" s="173"/>
      <c r="J24" s="173"/>
      <c r="K24" s="173"/>
      <c r="L24" s="173"/>
      <c r="M24" s="174"/>
    </row>
    <row r="25" spans="1:13">
      <c r="A25" s="132"/>
      <c r="B25" s="133"/>
      <c r="C25" s="133"/>
      <c r="D25" s="133"/>
      <c r="E25" s="133"/>
      <c r="F25" s="133"/>
      <c r="G25" s="133"/>
      <c r="H25" s="133"/>
      <c r="I25" s="133"/>
      <c r="J25" s="133"/>
      <c r="K25" s="133"/>
      <c r="L25" s="133"/>
      <c r="M25" s="134"/>
    </row>
    <row r="26" spans="1:13" s="6" customFormat="1" ht="14">
      <c r="A26" s="175" t="s">
        <v>5</v>
      </c>
      <c r="B26" s="176"/>
      <c r="C26" s="176"/>
      <c r="D26" s="176"/>
      <c r="E26" s="176"/>
      <c r="F26" s="176"/>
      <c r="G26" s="176"/>
      <c r="H26" s="176"/>
      <c r="I26" s="176"/>
      <c r="J26" s="176"/>
      <c r="K26" s="176"/>
      <c r="L26" s="176"/>
      <c r="M26" s="177"/>
    </row>
    <row r="27" spans="1:13" s="6" customFormat="1" ht="45" customHeight="1">
      <c r="A27" s="156" t="s">
        <v>152</v>
      </c>
      <c r="B27" s="157"/>
      <c r="C27" s="157"/>
      <c r="D27" s="157"/>
      <c r="E27" s="157"/>
      <c r="F27" s="157"/>
      <c r="G27" s="157"/>
      <c r="H27" s="157"/>
      <c r="I27" s="157"/>
      <c r="J27" s="157"/>
      <c r="K27" s="157"/>
      <c r="L27" s="157"/>
      <c r="M27" s="158"/>
    </row>
    <row r="28" spans="1:13" s="6" customFormat="1" ht="14">
      <c r="A28" s="156"/>
      <c r="B28" s="157"/>
      <c r="C28" s="157"/>
      <c r="D28" s="157"/>
      <c r="E28" s="157"/>
      <c r="F28" s="157"/>
      <c r="G28" s="157"/>
      <c r="H28" s="157"/>
      <c r="I28" s="157"/>
      <c r="J28" s="157"/>
      <c r="K28" s="157"/>
      <c r="L28" s="157"/>
      <c r="M28" s="158"/>
    </row>
    <row r="29" spans="1:13" s="6" customFormat="1" ht="14">
      <c r="A29" s="175" t="s">
        <v>6</v>
      </c>
      <c r="B29" s="176"/>
      <c r="C29" s="176"/>
      <c r="D29" s="176"/>
      <c r="E29" s="176"/>
      <c r="F29" s="176"/>
      <c r="G29" s="176"/>
      <c r="H29" s="176"/>
      <c r="I29" s="176"/>
      <c r="J29" s="176"/>
      <c r="K29" s="176"/>
      <c r="L29" s="176"/>
      <c r="M29" s="177"/>
    </row>
    <row r="30" spans="1:13" s="6" customFormat="1" ht="14">
      <c r="A30" s="169" t="s">
        <v>7</v>
      </c>
      <c r="B30" s="170"/>
      <c r="C30" s="170"/>
      <c r="D30" s="170"/>
      <c r="E30" s="170"/>
      <c r="F30" s="170"/>
      <c r="G30" s="170"/>
      <c r="H30" s="170"/>
      <c r="I30" s="170"/>
      <c r="J30" s="170"/>
      <c r="K30" s="170"/>
      <c r="L30" s="170"/>
      <c r="M30" s="171"/>
    </row>
    <row r="31" spans="1:13" s="6" customFormat="1" ht="38.25" customHeight="1">
      <c r="A31" s="156" t="s">
        <v>8</v>
      </c>
      <c r="B31" s="157"/>
      <c r="C31" s="157"/>
      <c r="D31" s="157"/>
      <c r="E31" s="157"/>
      <c r="F31" s="157"/>
      <c r="G31" s="157"/>
      <c r="H31" s="157"/>
      <c r="I31" s="157"/>
      <c r="J31" s="157"/>
      <c r="K31" s="157"/>
      <c r="L31" s="157"/>
      <c r="M31" s="158"/>
    </row>
    <row r="32" spans="1:13" s="6" customFormat="1" ht="19.5" customHeight="1">
      <c r="A32" s="156" t="s">
        <v>9</v>
      </c>
      <c r="B32" s="157"/>
      <c r="C32" s="157"/>
      <c r="D32" s="157"/>
      <c r="E32" s="157"/>
      <c r="F32" s="157"/>
      <c r="G32" s="157"/>
      <c r="H32" s="157"/>
      <c r="I32" s="157"/>
      <c r="J32" s="157"/>
      <c r="K32" s="157"/>
      <c r="L32" s="157"/>
      <c r="M32" s="158"/>
    </row>
    <row r="33" spans="1:13" s="6" customFormat="1" ht="35.25" customHeight="1">
      <c r="A33" s="156" t="s">
        <v>10</v>
      </c>
      <c r="B33" s="157"/>
      <c r="C33" s="157"/>
      <c r="D33" s="157"/>
      <c r="E33" s="157"/>
      <c r="F33" s="157"/>
      <c r="G33" s="157"/>
      <c r="H33" s="157"/>
      <c r="I33" s="157"/>
      <c r="J33" s="157"/>
      <c r="K33" s="157"/>
      <c r="L33" s="157"/>
      <c r="M33" s="158"/>
    </row>
    <row r="34" spans="1:13" s="6" customFormat="1" ht="21" customHeight="1">
      <c r="A34" s="156" t="s">
        <v>11</v>
      </c>
      <c r="B34" s="157"/>
      <c r="C34" s="157"/>
      <c r="D34" s="157"/>
      <c r="E34" s="157"/>
      <c r="F34" s="157"/>
      <c r="G34" s="157"/>
      <c r="H34" s="157"/>
      <c r="I34" s="157"/>
      <c r="J34" s="157"/>
      <c r="K34" s="157"/>
      <c r="L34" s="157"/>
      <c r="M34" s="158"/>
    </row>
    <row r="35" spans="1:13" s="6" customFormat="1" ht="30.75" customHeight="1">
      <c r="A35" s="169" t="s">
        <v>12</v>
      </c>
      <c r="B35" s="170"/>
      <c r="C35" s="170"/>
      <c r="D35" s="170"/>
      <c r="E35" s="170"/>
      <c r="F35" s="170"/>
      <c r="G35" s="170"/>
      <c r="H35" s="170"/>
      <c r="I35" s="170"/>
      <c r="J35" s="170"/>
      <c r="K35" s="170"/>
      <c r="L35" s="170"/>
      <c r="M35" s="171"/>
    </row>
    <row r="36" spans="1:13" s="6" customFormat="1" ht="21.75" customHeight="1">
      <c r="A36" s="156" t="s">
        <v>13</v>
      </c>
      <c r="B36" s="157"/>
      <c r="C36" s="157"/>
      <c r="D36" s="157"/>
      <c r="E36" s="157"/>
      <c r="F36" s="157"/>
      <c r="G36" s="157"/>
      <c r="H36" s="157"/>
      <c r="I36" s="157"/>
      <c r="J36" s="157"/>
      <c r="K36" s="157"/>
      <c r="L36" s="157"/>
      <c r="M36" s="158"/>
    </row>
    <row r="37" spans="1:13" s="6" customFormat="1" ht="24" customHeight="1">
      <c r="A37" s="156" t="s">
        <v>14</v>
      </c>
      <c r="B37" s="157"/>
      <c r="C37" s="157"/>
      <c r="D37" s="157"/>
      <c r="E37" s="157"/>
      <c r="F37" s="157"/>
      <c r="G37" s="157"/>
      <c r="H37" s="157"/>
      <c r="I37" s="157"/>
      <c r="J37" s="157"/>
      <c r="K37" s="157"/>
      <c r="L37" s="157"/>
      <c r="M37" s="158"/>
    </row>
    <row r="38" spans="1:13" s="6" customFormat="1" ht="36" customHeight="1">
      <c r="A38" s="156" t="s">
        <v>15</v>
      </c>
      <c r="B38" s="157"/>
      <c r="C38" s="157"/>
      <c r="D38" s="157"/>
      <c r="E38" s="157"/>
      <c r="F38" s="157"/>
      <c r="G38" s="157"/>
      <c r="H38" s="157"/>
      <c r="I38" s="157"/>
      <c r="J38" s="157"/>
      <c r="K38" s="157"/>
      <c r="L38" s="157"/>
      <c r="M38" s="158"/>
    </row>
    <row r="39" spans="1:13" s="6" customFormat="1" ht="36" customHeight="1">
      <c r="A39" s="156" t="s">
        <v>16</v>
      </c>
      <c r="B39" s="157"/>
      <c r="C39" s="157"/>
      <c r="D39" s="157"/>
      <c r="E39" s="157"/>
      <c r="F39" s="157"/>
      <c r="G39" s="157"/>
      <c r="H39" s="157"/>
      <c r="I39" s="157"/>
      <c r="J39" s="157"/>
      <c r="K39" s="157"/>
      <c r="L39" s="157"/>
      <c r="M39" s="158"/>
    </row>
    <row r="40" spans="1:13" s="6" customFormat="1" ht="49" customHeight="1">
      <c r="A40" s="156" t="s">
        <v>17</v>
      </c>
      <c r="B40" s="157"/>
      <c r="C40" s="157"/>
      <c r="D40" s="157"/>
      <c r="E40" s="157"/>
      <c r="F40" s="157"/>
      <c r="G40" s="157"/>
      <c r="H40" s="157"/>
      <c r="I40" s="157"/>
      <c r="J40" s="157"/>
      <c r="K40" s="157"/>
      <c r="L40" s="157"/>
      <c r="M40" s="158"/>
    </row>
    <row r="41" spans="1:13" s="6" customFormat="1" ht="14">
      <c r="A41" s="156"/>
      <c r="B41" s="157"/>
      <c r="C41" s="157"/>
      <c r="D41" s="157"/>
      <c r="E41" s="157"/>
      <c r="F41" s="157"/>
      <c r="G41" s="157"/>
      <c r="H41" s="157"/>
      <c r="I41" s="157"/>
      <c r="J41" s="157"/>
      <c r="K41" s="157"/>
      <c r="L41" s="157"/>
      <c r="M41" s="158"/>
    </row>
    <row r="42" spans="1:13" s="6" customFormat="1" ht="14">
      <c r="A42" s="156"/>
      <c r="B42" s="157"/>
      <c r="C42" s="157"/>
      <c r="D42" s="157"/>
      <c r="E42" s="157"/>
      <c r="F42" s="157"/>
      <c r="G42" s="157"/>
      <c r="H42" s="157"/>
      <c r="I42" s="157"/>
      <c r="J42" s="157"/>
      <c r="K42" s="157"/>
      <c r="L42" s="157"/>
      <c r="M42" s="158"/>
    </row>
    <row r="43" spans="1:13" s="6" customFormat="1" ht="14">
      <c r="A43" s="163" t="s">
        <v>18</v>
      </c>
      <c r="B43" s="164"/>
      <c r="C43" s="164"/>
      <c r="D43" s="164"/>
      <c r="E43" s="164"/>
      <c r="F43" s="164"/>
      <c r="G43" s="164"/>
      <c r="H43" s="164"/>
      <c r="I43" s="164"/>
      <c r="J43" s="164"/>
      <c r="K43" s="164"/>
      <c r="L43" s="164"/>
      <c r="M43" s="165"/>
    </row>
    <row r="44" spans="1:13" s="6" customFormat="1" ht="21.75" customHeight="1">
      <c r="A44" s="166" t="s">
        <v>19</v>
      </c>
      <c r="B44" s="167"/>
      <c r="C44" s="167"/>
      <c r="D44" s="167"/>
      <c r="E44" s="167"/>
      <c r="F44" s="167"/>
      <c r="G44" s="167"/>
      <c r="H44" s="167"/>
      <c r="I44" s="167"/>
      <c r="J44" s="167"/>
      <c r="K44" s="167"/>
      <c r="L44" s="167"/>
      <c r="M44" s="168"/>
    </row>
    <row r="45" spans="1:13" s="6" customFormat="1" ht="42" customHeight="1">
      <c r="A45" s="156" t="s">
        <v>20</v>
      </c>
      <c r="B45" s="157"/>
      <c r="C45" s="157"/>
      <c r="D45" s="157"/>
      <c r="E45" s="157"/>
      <c r="F45" s="157"/>
      <c r="G45" s="157"/>
      <c r="H45" s="157"/>
      <c r="I45" s="157"/>
      <c r="J45" s="157"/>
      <c r="K45" s="157"/>
      <c r="L45" s="157"/>
      <c r="M45" s="158"/>
    </row>
    <row r="46" spans="1:13" s="6" customFormat="1" ht="14">
      <c r="A46" s="159"/>
      <c r="B46" s="160"/>
      <c r="C46" s="160"/>
      <c r="D46" s="160"/>
      <c r="E46" s="160"/>
      <c r="F46" s="160"/>
      <c r="G46" s="160"/>
      <c r="H46" s="160"/>
      <c r="I46" s="160"/>
      <c r="J46" s="160"/>
      <c r="K46" s="160"/>
      <c r="L46" s="160"/>
      <c r="M46" s="161"/>
    </row>
    <row r="47" spans="1:13" s="6" customFormat="1" ht="14">
      <c r="A47" s="162"/>
      <c r="B47" s="162"/>
      <c r="C47" s="162"/>
      <c r="D47" s="162"/>
      <c r="E47" s="162"/>
      <c r="F47" s="162"/>
      <c r="G47" s="162"/>
      <c r="H47" s="162"/>
      <c r="I47" s="162"/>
      <c r="J47" s="162"/>
      <c r="K47" s="162"/>
      <c r="L47" s="162"/>
      <c r="M47" s="162"/>
    </row>
  </sheetData>
  <mergeCells count="28">
    <mergeCell ref="J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5:M45"/>
    <mergeCell ref="A46:M46"/>
    <mergeCell ref="A47:M47"/>
    <mergeCell ref="A40:M40"/>
    <mergeCell ref="A41:M41"/>
    <mergeCell ref="A42:M42"/>
    <mergeCell ref="A43:M43"/>
    <mergeCell ref="A44:M44"/>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8"/>
  <sheetViews>
    <sheetView view="pageBreakPreview" topLeftCell="A41" zoomScale="90" zoomScaleNormal="75" workbookViewId="0">
      <selection activeCell="B45" sqref="B45:C45"/>
    </sheetView>
  </sheetViews>
  <sheetFormatPr defaultColWidth="9.1796875" defaultRowHeight="14"/>
  <cols>
    <col min="1" max="1" width="8.7265625" style="99" customWidth="1"/>
    <col min="2" max="2" width="41.26953125" style="6" customWidth="1"/>
    <col min="3" max="3" width="14.7265625" style="6" customWidth="1"/>
    <col min="4" max="5" width="13.7265625" style="6" customWidth="1"/>
    <col min="6" max="6" width="18.54296875" style="6" customWidth="1"/>
    <col min="7" max="7" width="15.81640625" style="6" customWidth="1"/>
    <col min="8" max="8" width="12.54296875" style="6" customWidth="1"/>
    <col min="9" max="9" width="19" style="6" customWidth="1"/>
    <col min="10" max="10" width="52.7265625" style="6" customWidth="1"/>
    <col min="11" max="16384" width="9.1796875" style="6"/>
  </cols>
  <sheetData>
    <row r="1" spans="1:9">
      <c r="A1" s="100"/>
      <c r="B1" s="64"/>
      <c r="C1" s="195" t="s">
        <v>21</v>
      </c>
      <c r="D1" s="196"/>
      <c r="E1" s="196"/>
      <c r="F1" s="196"/>
      <c r="G1" s="196"/>
      <c r="H1" s="196"/>
      <c r="I1" s="95"/>
    </row>
    <row r="2" spans="1:9">
      <c r="A2" s="101"/>
      <c r="B2" s="125"/>
      <c r="C2" s="197"/>
      <c r="D2" s="197"/>
      <c r="E2" s="197"/>
      <c r="F2" s="197"/>
      <c r="G2" s="197"/>
      <c r="H2" s="197"/>
      <c r="I2" s="96"/>
    </row>
    <row r="3" spans="1:9">
      <c r="A3" s="101"/>
      <c r="B3" s="125"/>
      <c r="C3" s="197"/>
      <c r="D3" s="197"/>
      <c r="E3" s="197"/>
      <c r="F3" s="197"/>
      <c r="G3" s="197"/>
      <c r="H3" s="197"/>
      <c r="I3" s="96"/>
    </row>
    <row r="4" spans="1:9" ht="21.75" customHeight="1">
      <c r="A4" s="101"/>
      <c r="B4" s="125"/>
      <c r="C4" s="214" t="s">
        <v>22</v>
      </c>
      <c r="D4" s="214"/>
      <c r="E4" s="214"/>
      <c r="F4" s="214"/>
      <c r="G4" s="214"/>
      <c r="H4" s="214"/>
      <c r="I4" s="96"/>
    </row>
    <row r="5" spans="1:9" ht="14.25" customHeight="1">
      <c r="A5" s="101"/>
      <c r="B5" s="125"/>
      <c r="C5" s="129"/>
      <c r="D5" s="129"/>
      <c r="E5" s="129"/>
      <c r="F5" s="129"/>
      <c r="G5" s="129"/>
      <c r="H5" s="129"/>
      <c r="I5" s="96"/>
    </row>
    <row r="6" spans="1:9" ht="14.25" customHeight="1">
      <c r="A6" s="101"/>
      <c r="B6" s="125"/>
      <c r="C6" s="129"/>
      <c r="D6" s="129"/>
      <c r="E6" s="129"/>
      <c r="F6" s="129"/>
      <c r="G6" s="129"/>
      <c r="H6" s="129"/>
      <c r="I6" s="96"/>
    </row>
    <row r="7" spans="1:9" ht="22.5" customHeight="1">
      <c r="A7" s="66" t="s">
        <v>1</v>
      </c>
      <c r="B7" s="11"/>
      <c r="C7" s="215" t="str">
        <f>'COVER SHEET'!$E17</f>
        <v>SAT 308/25</v>
      </c>
      <c r="D7" s="215"/>
      <c r="E7" s="215"/>
      <c r="F7" s="215"/>
      <c r="G7" s="215"/>
      <c r="H7" s="215"/>
      <c r="I7" s="96"/>
    </row>
    <row r="8" spans="1:9" ht="36.75" customHeight="1">
      <c r="A8" s="66" t="s">
        <v>2</v>
      </c>
      <c r="B8" s="11"/>
      <c r="C8" s="216" t="str">
        <f>'COVER SHEET'!$E19</f>
        <v xml:space="preserve">THE PROVISION OF TRAVEL MANAGEMENT SERVICES FOR INDIA MEISEA FOR A PERIOD OF 36 MONTHS </v>
      </c>
      <c r="D8" s="216"/>
      <c r="E8" s="216"/>
      <c r="F8" s="216"/>
      <c r="G8" s="216"/>
      <c r="H8" s="216"/>
      <c r="I8" s="96"/>
    </row>
    <row r="9" spans="1:9" ht="29.25" customHeight="1">
      <c r="A9" s="66" t="s">
        <v>3</v>
      </c>
      <c r="B9" s="11"/>
      <c r="C9" s="215">
        <f>'COVER SHEET'!$E21</f>
        <v>0</v>
      </c>
      <c r="D9" s="215"/>
      <c r="E9" s="215"/>
      <c r="F9" s="215"/>
      <c r="G9" s="215"/>
      <c r="H9" s="215"/>
      <c r="I9" s="96"/>
    </row>
    <row r="10" spans="1:9" ht="29.25" customHeight="1">
      <c r="A10" s="66"/>
      <c r="B10" s="11"/>
      <c r="C10" s="12"/>
      <c r="D10" s="12"/>
      <c r="E10" s="12"/>
      <c r="F10" s="12"/>
      <c r="G10" s="12"/>
      <c r="H10" s="12"/>
      <c r="I10" s="96"/>
    </row>
    <row r="11" spans="1:9" ht="29.25" customHeight="1">
      <c r="A11" s="66" t="s">
        <v>23</v>
      </c>
      <c r="B11" s="11"/>
      <c r="C11" s="12"/>
      <c r="D11" s="214"/>
      <c r="E11" s="214"/>
      <c r="F11" s="12"/>
      <c r="G11" s="12"/>
      <c r="H11" s="12"/>
      <c r="I11" s="96"/>
    </row>
    <row r="12" spans="1:9">
      <c r="A12" s="198"/>
      <c r="B12" s="199"/>
      <c r="C12" s="200"/>
      <c r="D12" s="201" t="s">
        <v>24</v>
      </c>
      <c r="E12" s="202"/>
      <c r="F12" s="203"/>
      <c r="G12" s="204" t="s">
        <v>25</v>
      </c>
      <c r="H12" s="204"/>
      <c r="I12" s="205"/>
    </row>
    <row r="13" spans="1:9" s="4" customFormat="1" ht="28">
      <c r="A13" s="102" t="s">
        <v>26</v>
      </c>
      <c r="B13" s="16" t="s">
        <v>27</v>
      </c>
      <c r="C13" s="17" t="s">
        <v>28</v>
      </c>
      <c r="D13" s="17" t="s">
        <v>29</v>
      </c>
      <c r="E13" s="17" t="s">
        <v>30</v>
      </c>
      <c r="F13" s="17" t="s">
        <v>31</v>
      </c>
      <c r="G13" s="17" t="s">
        <v>29</v>
      </c>
      <c r="H13" s="69" t="s">
        <v>30</v>
      </c>
      <c r="I13" s="97" t="s">
        <v>31</v>
      </c>
    </row>
    <row r="14" spans="1:9">
      <c r="A14" s="70">
        <v>1</v>
      </c>
      <c r="B14" s="19" t="s">
        <v>32</v>
      </c>
      <c r="C14" s="73">
        <v>200</v>
      </c>
      <c r="D14" s="103"/>
      <c r="E14" s="104">
        <f>D14*1.14</f>
        <v>0</v>
      </c>
      <c r="F14" s="105">
        <f>E14*C14</f>
        <v>0</v>
      </c>
      <c r="G14" s="103"/>
      <c r="H14" s="104">
        <f>G14*1.14</f>
        <v>0</v>
      </c>
      <c r="I14" s="116">
        <f>H14*C14</f>
        <v>0</v>
      </c>
    </row>
    <row r="15" spans="1:9">
      <c r="A15" s="70">
        <v>2</v>
      </c>
      <c r="B15" s="19" t="s">
        <v>33</v>
      </c>
      <c r="C15" s="73">
        <v>100</v>
      </c>
      <c r="D15" s="103"/>
      <c r="E15" s="104">
        <f t="shared" ref="E15:E50" si="0">D15*1.14</f>
        <v>0</v>
      </c>
      <c r="F15" s="105">
        <f t="shared" ref="F15:F50" si="1">E15*C15</f>
        <v>0</v>
      </c>
      <c r="G15" s="103"/>
      <c r="H15" s="104">
        <f t="shared" ref="H15:H50" si="2">G15*1.14</f>
        <v>0</v>
      </c>
      <c r="I15" s="116">
        <f t="shared" ref="I15:I50" si="3">H15*C15</f>
        <v>0</v>
      </c>
    </row>
    <row r="16" spans="1:9">
      <c r="A16" s="70">
        <v>3</v>
      </c>
      <c r="B16" s="19" t="s">
        <v>34</v>
      </c>
      <c r="C16" s="73">
        <v>500</v>
      </c>
      <c r="D16" s="103"/>
      <c r="E16" s="104">
        <f t="shared" si="0"/>
        <v>0</v>
      </c>
      <c r="F16" s="105">
        <f t="shared" si="1"/>
        <v>0</v>
      </c>
      <c r="G16" s="103"/>
      <c r="H16" s="104">
        <f t="shared" si="2"/>
        <v>0</v>
      </c>
      <c r="I16" s="116">
        <f t="shared" si="3"/>
        <v>0</v>
      </c>
    </row>
    <row r="17" spans="1:9">
      <c r="A17" s="70">
        <v>4</v>
      </c>
      <c r="B17" s="19" t="s">
        <v>35</v>
      </c>
      <c r="C17" s="73">
        <v>10</v>
      </c>
      <c r="D17" s="103"/>
      <c r="E17" s="104">
        <f t="shared" si="0"/>
        <v>0</v>
      </c>
      <c r="F17" s="105">
        <f t="shared" si="1"/>
        <v>0</v>
      </c>
      <c r="G17" s="103"/>
      <c r="H17" s="104">
        <f t="shared" si="2"/>
        <v>0</v>
      </c>
      <c r="I17" s="116">
        <f t="shared" si="3"/>
        <v>0</v>
      </c>
    </row>
    <row r="18" spans="1:9">
      <c r="A18" s="70">
        <v>5</v>
      </c>
      <c r="B18" s="19" t="s">
        <v>36</v>
      </c>
      <c r="C18" s="73">
        <v>10</v>
      </c>
      <c r="D18" s="103"/>
      <c r="E18" s="104">
        <f t="shared" si="0"/>
        <v>0</v>
      </c>
      <c r="F18" s="105">
        <f t="shared" si="1"/>
        <v>0</v>
      </c>
      <c r="G18" s="103"/>
      <c r="H18" s="104">
        <f t="shared" si="2"/>
        <v>0</v>
      </c>
      <c r="I18" s="116">
        <f t="shared" si="3"/>
        <v>0</v>
      </c>
    </row>
    <row r="19" spans="1:9">
      <c r="A19" s="70">
        <v>6</v>
      </c>
      <c r="B19" s="19" t="s">
        <v>37</v>
      </c>
      <c r="C19" s="73">
        <v>10</v>
      </c>
      <c r="D19" s="103"/>
      <c r="E19" s="104">
        <f t="shared" si="0"/>
        <v>0</v>
      </c>
      <c r="F19" s="105">
        <f t="shared" si="1"/>
        <v>0</v>
      </c>
      <c r="G19" s="103"/>
      <c r="H19" s="104">
        <f t="shared" si="2"/>
        <v>0</v>
      </c>
      <c r="I19" s="116">
        <f t="shared" si="3"/>
        <v>0</v>
      </c>
    </row>
    <row r="20" spans="1:9">
      <c r="A20" s="70">
        <v>7</v>
      </c>
      <c r="B20" s="19" t="s">
        <v>38</v>
      </c>
      <c r="C20" s="73">
        <v>20</v>
      </c>
      <c r="D20" s="103"/>
      <c r="E20" s="104">
        <f t="shared" si="0"/>
        <v>0</v>
      </c>
      <c r="F20" s="105">
        <f t="shared" si="1"/>
        <v>0</v>
      </c>
      <c r="G20" s="103"/>
      <c r="H20" s="104">
        <f t="shared" si="2"/>
        <v>0</v>
      </c>
      <c r="I20" s="116">
        <f t="shared" si="3"/>
        <v>0</v>
      </c>
    </row>
    <row r="21" spans="1:9">
      <c r="A21" s="70">
        <v>8</v>
      </c>
      <c r="B21" s="19" t="s">
        <v>39</v>
      </c>
      <c r="C21" s="73">
        <v>20</v>
      </c>
      <c r="D21" s="103"/>
      <c r="E21" s="104">
        <f t="shared" si="0"/>
        <v>0</v>
      </c>
      <c r="F21" s="105">
        <f t="shared" si="1"/>
        <v>0</v>
      </c>
      <c r="G21" s="103"/>
      <c r="H21" s="104">
        <f t="shared" si="2"/>
        <v>0</v>
      </c>
      <c r="I21" s="116">
        <f t="shared" si="3"/>
        <v>0</v>
      </c>
    </row>
    <row r="22" spans="1:9">
      <c r="A22" s="70">
        <v>9</v>
      </c>
      <c r="B22" s="19" t="s">
        <v>40</v>
      </c>
      <c r="C22" s="73">
        <v>20</v>
      </c>
      <c r="D22" s="103"/>
      <c r="E22" s="104">
        <f t="shared" si="0"/>
        <v>0</v>
      </c>
      <c r="F22" s="105">
        <f t="shared" si="1"/>
        <v>0</v>
      </c>
      <c r="G22" s="103"/>
      <c r="H22" s="104">
        <f t="shared" si="2"/>
        <v>0</v>
      </c>
      <c r="I22" s="116">
        <f t="shared" si="3"/>
        <v>0</v>
      </c>
    </row>
    <row r="23" spans="1:9">
      <c r="A23" s="70">
        <v>10</v>
      </c>
      <c r="B23" s="19" t="s">
        <v>41</v>
      </c>
      <c r="C23" s="73">
        <v>250</v>
      </c>
      <c r="D23" s="103"/>
      <c r="E23" s="104">
        <f t="shared" si="0"/>
        <v>0</v>
      </c>
      <c r="F23" s="105">
        <f t="shared" si="1"/>
        <v>0</v>
      </c>
      <c r="G23" s="103"/>
      <c r="H23" s="104">
        <f t="shared" si="2"/>
        <v>0</v>
      </c>
      <c r="I23" s="116">
        <f t="shared" si="3"/>
        <v>0</v>
      </c>
    </row>
    <row r="24" spans="1:9">
      <c r="A24" s="70">
        <v>11</v>
      </c>
      <c r="B24" s="19" t="s">
        <v>42</v>
      </c>
      <c r="C24" s="73">
        <v>20</v>
      </c>
      <c r="D24" s="103"/>
      <c r="E24" s="104">
        <f t="shared" si="0"/>
        <v>0</v>
      </c>
      <c r="F24" s="105">
        <f t="shared" si="1"/>
        <v>0</v>
      </c>
      <c r="G24" s="103"/>
      <c r="H24" s="104">
        <f t="shared" si="2"/>
        <v>0</v>
      </c>
      <c r="I24" s="116">
        <f t="shared" si="3"/>
        <v>0</v>
      </c>
    </row>
    <row r="25" spans="1:9">
      <c r="A25" s="70">
        <v>12</v>
      </c>
      <c r="B25" s="19" t="s">
        <v>43</v>
      </c>
      <c r="C25" s="73">
        <v>0</v>
      </c>
      <c r="D25" s="103"/>
      <c r="E25" s="104">
        <f t="shared" si="0"/>
        <v>0</v>
      </c>
      <c r="F25" s="105">
        <f t="shared" si="1"/>
        <v>0</v>
      </c>
      <c r="G25" s="103"/>
      <c r="H25" s="104">
        <f t="shared" si="2"/>
        <v>0</v>
      </c>
      <c r="I25" s="116">
        <f t="shared" si="3"/>
        <v>0</v>
      </c>
    </row>
    <row r="26" spans="1:9">
      <c r="A26" s="70">
        <v>13</v>
      </c>
      <c r="B26" s="19" t="s">
        <v>44</v>
      </c>
      <c r="C26" s="73">
        <v>50</v>
      </c>
      <c r="D26" s="103"/>
      <c r="E26" s="104">
        <f t="shared" si="0"/>
        <v>0</v>
      </c>
      <c r="F26" s="105">
        <f t="shared" si="1"/>
        <v>0</v>
      </c>
      <c r="G26" s="103"/>
      <c r="H26" s="104">
        <f t="shared" si="2"/>
        <v>0</v>
      </c>
      <c r="I26" s="116">
        <f t="shared" si="3"/>
        <v>0</v>
      </c>
    </row>
    <row r="27" spans="1:9">
      <c r="A27" s="70">
        <v>14</v>
      </c>
      <c r="B27" s="19" t="s">
        <v>45</v>
      </c>
      <c r="C27" s="73">
        <v>20</v>
      </c>
      <c r="D27" s="103"/>
      <c r="E27" s="104">
        <f t="shared" si="0"/>
        <v>0</v>
      </c>
      <c r="F27" s="105">
        <f t="shared" si="1"/>
        <v>0</v>
      </c>
      <c r="G27" s="103"/>
      <c r="H27" s="104">
        <f t="shared" si="2"/>
        <v>0</v>
      </c>
      <c r="I27" s="116">
        <f t="shared" si="3"/>
        <v>0</v>
      </c>
    </row>
    <row r="28" spans="1:9">
      <c r="A28" s="70">
        <v>15</v>
      </c>
      <c r="B28" s="19" t="s">
        <v>46</v>
      </c>
      <c r="C28" s="73">
        <v>50</v>
      </c>
      <c r="D28" s="103"/>
      <c r="E28" s="104">
        <f t="shared" si="0"/>
        <v>0</v>
      </c>
      <c r="F28" s="105">
        <f t="shared" si="1"/>
        <v>0</v>
      </c>
      <c r="G28" s="103"/>
      <c r="H28" s="104">
        <f t="shared" si="2"/>
        <v>0</v>
      </c>
      <c r="I28" s="116">
        <f t="shared" si="3"/>
        <v>0</v>
      </c>
    </row>
    <row r="29" spans="1:9">
      <c r="A29" s="70">
        <v>16</v>
      </c>
      <c r="B29" s="19" t="s">
        <v>47</v>
      </c>
      <c r="C29" s="73">
        <v>350</v>
      </c>
      <c r="D29" s="103"/>
      <c r="E29" s="104">
        <f t="shared" si="0"/>
        <v>0</v>
      </c>
      <c r="F29" s="105">
        <f t="shared" si="1"/>
        <v>0</v>
      </c>
      <c r="G29" s="103"/>
      <c r="H29" s="104">
        <f t="shared" si="2"/>
        <v>0</v>
      </c>
      <c r="I29" s="116">
        <f t="shared" si="3"/>
        <v>0</v>
      </c>
    </row>
    <row r="30" spans="1:9">
      <c r="A30" s="70">
        <v>17</v>
      </c>
      <c r="B30" s="19" t="s">
        <v>48</v>
      </c>
      <c r="C30" s="73">
        <v>50</v>
      </c>
      <c r="D30" s="103"/>
      <c r="E30" s="104">
        <f t="shared" si="0"/>
        <v>0</v>
      </c>
      <c r="F30" s="105">
        <f t="shared" si="1"/>
        <v>0</v>
      </c>
      <c r="G30" s="103"/>
      <c r="H30" s="104">
        <f t="shared" si="2"/>
        <v>0</v>
      </c>
      <c r="I30" s="116">
        <f t="shared" si="3"/>
        <v>0</v>
      </c>
    </row>
    <row r="31" spans="1:9">
      <c r="A31" s="70">
        <v>18</v>
      </c>
      <c r="B31" s="19" t="s">
        <v>49</v>
      </c>
      <c r="C31" s="73">
        <v>100</v>
      </c>
      <c r="D31" s="103"/>
      <c r="E31" s="104">
        <f t="shared" si="0"/>
        <v>0</v>
      </c>
      <c r="F31" s="105">
        <f t="shared" si="1"/>
        <v>0</v>
      </c>
      <c r="G31" s="103"/>
      <c r="H31" s="104">
        <f t="shared" si="2"/>
        <v>0</v>
      </c>
      <c r="I31" s="116">
        <f t="shared" si="3"/>
        <v>0</v>
      </c>
    </row>
    <row r="32" spans="1:9">
      <c r="A32" s="70">
        <v>19</v>
      </c>
      <c r="B32" s="19" t="s">
        <v>50</v>
      </c>
      <c r="C32" s="73">
        <v>10</v>
      </c>
      <c r="D32" s="103"/>
      <c r="E32" s="104">
        <f t="shared" si="0"/>
        <v>0</v>
      </c>
      <c r="F32" s="105">
        <f t="shared" si="1"/>
        <v>0</v>
      </c>
      <c r="G32" s="103"/>
      <c r="H32" s="104">
        <f t="shared" si="2"/>
        <v>0</v>
      </c>
      <c r="I32" s="116">
        <f t="shared" si="3"/>
        <v>0</v>
      </c>
    </row>
    <row r="33" spans="1:9">
      <c r="A33" s="70">
        <v>20</v>
      </c>
      <c r="B33" s="19" t="s">
        <v>51</v>
      </c>
      <c r="C33" s="73">
        <v>0</v>
      </c>
      <c r="D33" s="103"/>
      <c r="E33" s="104">
        <f t="shared" si="0"/>
        <v>0</v>
      </c>
      <c r="F33" s="105">
        <f t="shared" si="1"/>
        <v>0</v>
      </c>
      <c r="G33" s="103"/>
      <c r="H33" s="104">
        <f t="shared" si="2"/>
        <v>0</v>
      </c>
      <c r="I33" s="116">
        <f t="shared" si="3"/>
        <v>0</v>
      </c>
    </row>
    <row r="34" spans="1:9" ht="28">
      <c r="A34" s="70">
        <v>21</v>
      </c>
      <c r="B34" s="19" t="s">
        <v>52</v>
      </c>
      <c r="C34" s="73">
        <v>30</v>
      </c>
      <c r="D34" s="103"/>
      <c r="E34" s="104">
        <f t="shared" si="0"/>
        <v>0</v>
      </c>
      <c r="F34" s="105">
        <f t="shared" si="1"/>
        <v>0</v>
      </c>
      <c r="G34" s="103"/>
      <c r="H34" s="104">
        <f t="shared" si="2"/>
        <v>0</v>
      </c>
      <c r="I34" s="116">
        <f t="shared" si="3"/>
        <v>0</v>
      </c>
    </row>
    <row r="35" spans="1:9" ht="13.5" customHeight="1">
      <c r="A35" s="70">
        <v>22</v>
      </c>
      <c r="B35" s="72" t="s">
        <v>53</v>
      </c>
      <c r="C35" s="73">
        <v>10</v>
      </c>
      <c r="D35" s="103"/>
      <c r="E35" s="104">
        <f t="shared" si="0"/>
        <v>0</v>
      </c>
      <c r="F35" s="105">
        <f t="shared" si="1"/>
        <v>0</v>
      </c>
      <c r="G35" s="103"/>
      <c r="H35" s="104">
        <f t="shared" si="2"/>
        <v>0</v>
      </c>
      <c r="I35" s="116">
        <f t="shared" si="3"/>
        <v>0</v>
      </c>
    </row>
    <row r="36" spans="1:9" ht="31.5" customHeight="1">
      <c r="A36" s="74">
        <v>23</v>
      </c>
      <c r="B36" s="26" t="s">
        <v>54</v>
      </c>
      <c r="C36" s="75">
        <v>1000</v>
      </c>
      <c r="D36" s="106"/>
      <c r="E36" s="107">
        <f t="shared" si="0"/>
        <v>0</v>
      </c>
      <c r="F36" s="108">
        <f t="shared" si="1"/>
        <v>0</v>
      </c>
      <c r="G36" s="106"/>
      <c r="H36" s="107">
        <f t="shared" si="2"/>
        <v>0</v>
      </c>
      <c r="I36" s="117">
        <f t="shared" si="3"/>
        <v>0</v>
      </c>
    </row>
    <row r="37" spans="1:9">
      <c r="A37" s="70">
        <v>24</v>
      </c>
      <c r="B37" s="19" t="s">
        <v>55</v>
      </c>
      <c r="C37" s="73">
        <v>20</v>
      </c>
      <c r="D37" s="103"/>
      <c r="E37" s="104">
        <f t="shared" si="0"/>
        <v>0</v>
      </c>
      <c r="F37" s="105">
        <f t="shared" si="1"/>
        <v>0</v>
      </c>
      <c r="G37" s="103"/>
      <c r="H37" s="104">
        <f t="shared" si="2"/>
        <v>0</v>
      </c>
      <c r="I37" s="116">
        <f t="shared" si="3"/>
        <v>0</v>
      </c>
    </row>
    <row r="38" spans="1:9">
      <c r="A38" s="70">
        <v>25</v>
      </c>
      <c r="B38" s="19" t="s">
        <v>56</v>
      </c>
      <c r="C38" s="73">
        <v>20</v>
      </c>
      <c r="D38" s="103"/>
      <c r="E38" s="104">
        <f t="shared" si="0"/>
        <v>0</v>
      </c>
      <c r="F38" s="105">
        <f t="shared" si="1"/>
        <v>0</v>
      </c>
      <c r="G38" s="103"/>
      <c r="H38" s="104">
        <f t="shared" si="2"/>
        <v>0</v>
      </c>
      <c r="I38" s="116">
        <f t="shared" si="3"/>
        <v>0</v>
      </c>
    </row>
    <row r="39" spans="1:9">
      <c r="A39" s="70">
        <v>26</v>
      </c>
      <c r="B39" s="19" t="s">
        <v>57</v>
      </c>
      <c r="C39" s="73">
        <v>50</v>
      </c>
      <c r="D39" s="103"/>
      <c r="E39" s="104">
        <f t="shared" si="0"/>
        <v>0</v>
      </c>
      <c r="F39" s="105">
        <f t="shared" si="1"/>
        <v>0</v>
      </c>
      <c r="G39" s="103"/>
      <c r="H39" s="104">
        <f t="shared" si="2"/>
        <v>0</v>
      </c>
      <c r="I39" s="116">
        <f t="shared" si="3"/>
        <v>0</v>
      </c>
    </row>
    <row r="40" spans="1:9">
      <c r="A40" s="70">
        <v>27</v>
      </c>
      <c r="B40" s="19" t="s">
        <v>58</v>
      </c>
      <c r="C40" s="73">
        <v>100</v>
      </c>
      <c r="D40" s="103"/>
      <c r="E40" s="104">
        <f t="shared" si="0"/>
        <v>0</v>
      </c>
      <c r="F40" s="105">
        <f t="shared" si="1"/>
        <v>0</v>
      </c>
      <c r="G40" s="103"/>
      <c r="H40" s="104">
        <f t="shared" si="2"/>
        <v>0</v>
      </c>
      <c r="I40" s="116">
        <f t="shared" si="3"/>
        <v>0</v>
      </c>
    </row>
    <row r="41" spans="1:9">
      <c r="A41" s="70">
        <v>28</v>
      </c>
      <c r="B41" s="19" t="s">
        <v>59</v>
      </c>
      <c r="C41" s="73">
        <v>5</v>
      </c>
      <c r="D41" s="103"/>
      <c r="E41" s="104">
        <f t="shared" si="0"/>
        <v>0</v>
      </c>
      <c r="F41" s="105">
        <f t="shared" si="1"/>
        <v>0</v>
      </c>
      <c r="G41" s="103"/>
      <c r="H41" s="104">
        <f t="shared" si="2"/>
        <v>0</v>
      </c>
      <c r="I41" s="116">
        <f t="shared" si="3"/>
        <v>0</v>
      </c>
    </row>
    <row r="42" spans="1:9">
      <c r="A42" s="70">
        <v>29</v>
      </c>
      <c r="B42" s="19" t="s">
        <v>60</v>
      </c>
      <c r="C42" s="73">
        <v>5</v>
      </c>
      <c r="D42" s="103"/>
      <c r="E42" s="104">
        <f t="shared" si="0"/>
        <v>0</v>
      </c>
      <c r="F42" s="105">
        <f t="shared" si="1"/>
        <v>0</v>
      </c>
      <c r="G42" s="103"/>
      <c r="H42" s="104">
        <f t="shared" si="2"/>
        <v>0</v>
      </c>
      <c r="I42" s="116">
        <f t="shared" si="3"/>
        <v>0</v>
      </c>
    </row>
    <row r="43" spans="1:9" ht="29.25" customHeight="1">
      <c r="A43" s="70">
        <v>30</v>
      </c>
      <c r="B43" s="19" t="s">
        <v>61</v>
      </c>
      <c r="C43" s="73">
        <v>12</v>
      </c>
      <c r="D43" s="103"/>
      <c r="E43" s="104">
        <f t="shared" si="0"/>
        <v>0</v>
      </c>
      <c r="F43" s="105">
        <f t="shared" si="1"/>
        <v>0</v>
      </c>
      <c r="G43" s="103"/>
      <c r="H43" s="104">
        <f t="shared" si="2"/>
        <v>0</v>
      </c>
      <c r="I43" s="116">
        <f t="shared" si="3"/>
        <v>0</v>
      </c>
    </row>
    <row r="44" spans="1:9">
      <c r="A44" s="70">
        <v>31</v>
      </c>
      <c r="B44" s="19" t="s">
        <v>62</v>
      </c>
      <c r="C44" s="73">
        <v>12</v>
      </c>
      <c r="D44" s="103"/>
      <c r="E44" s="104">
        <f t="shared" si="0"/>
        <v>0</v>
      </c>
      <c r="F44" s="105">
        <f t="shared" si="1"/>
        <v>0</v>
      </c>
      <c r="G44" s="103"/>
      <c r="H44" s="104">
        <f t="shared" si="2"/>
        <v>0</v>
      </c>
      <c r="I44" s="116">
        <f t="shared" si="3"/>
        <v>0</v>
      </c>
    </row>
    <row r="45" spans="1:9">
      <c r="A45" s="70">
        <v>32</v>
      </c>
      <c r="B45" s="6" t="s">
        <v>63</v>
      </c>
      <c r="C45" s="73">
        <v>2000</v>
      </c>
      <c r="D45" s="103"/>
      <c r="E45" s="104">
        <f t="shared" si="0"/>
        <v>0</v>
      </c>
      <c r="F45" s="105">
        <f t="shared" si="1"/>
        <v>0</v>
      </c>
      <c r="G45" s="103"/>
      <c r="H45" s="104">
        <f t="shared" si="2"/>
        <v>0</v>
      </c>
      <c r="I45" s="116">
        <f t="shared" si="3"/>
        <v>0</v>
      </c>
    </row>
    <row r="46" spans="1:9">
      <c r="A46" s="70">
        <v>33</v>
      </c>
      <c r="B46" s="6" t="s">
        <v>64</v>
      </c>
      <c r="C46" s="73"/>
      <c r="D46" s="103"/>
      <c r="E46" s="104">
        <f t="shared" si="0"/>
        <v>0</v>
      </c>
      <c r="F46" s="105">
        <f t="shared" si="1"/>
        <v>0</v>
      </c>
      <c r="G46" s="103"/>
      <c r="H46" s="104">
        <f t="shared" si="2"/>
        <v>0</v>
      </c>
      <c r="I46" s="116">
        <f t="shared" si="3"/>
        <v>0</v>
      </c>
    </row>
    <row r="47" spans="1:9">
      <c r="A47" s="70">
        <v>34</v>
      </c>
      <c r="B47" s="6" t="s">
        <v>64</v>
      </c>
      <c r="C47" s="73"/>
      <c r="D47" s="103"/>
      <c r="E47" s="104">
        <f t="shared" si="0"/>
        <v>0</v>
      </c>
      <c r="F47" s="105">
        <f t="shared" si="1"/>
        <v>0</v>
      </c>
      <c r="G47" s="103"/>
      <c r="H47" s="104">
        <f t="shared" si="2"/>
        <v>0</v>
      </c>
      <c r="I47" s="116">
        <f t="shared" si="3"/>
        <v>0</v>
      </c>
    </row>
    <row r="48" spans="1:9">
      <c r="A48" s="70">
        <v>35</v>
      </c>
      <c r="B48" s="6" t="s">
        <v>64</v>
      </c>
      <c r="C48" s="73"/>
      <c r="D48" s="103"/>
      <c r="E48" s="104">
        <f t="shared" si="0"/>
        <v>0</v>
      </c>
      <c r="F48" s="105">
        <f t="shared" si="1"/>
        <v>0</v>
      </c>
      <c r="G48" s="103"/>
      <c r="H48" s="104">
        <f t="shared" si="2"/>
        <v>0</v>
      </c>
      <c r="I48" s="116">
        <f t="shared" si="3"/>
        <v>0</v>
      </c>
    </row>
    <row r="49" spans="1:18">
      <c r="A49" s="70">
        <v>36</v>
      </c>
      <c r="B49" s="6" t="s">
        <v>64</v>
      </c>
      <c r="C49" s="73"/>
      <c r="D49" s="103"/>
      <c r="E49" s="104">
        <f t="shared" si="0"/>
        <v>0</v>
      </c>
      <c r="F49" s="105">
        <f t="shared" si="1"/>
        <v>0</v>
      </c>
      <c r="G49" s="103"/>
      <c r="H49" s="104">
        <f t="shared" si="2"/>
        <v>0</v>
      </c>
      <c r="I49" s="116">
        <f t="shared" si="3"/>
        <v>0</v>
      </c>
    </row>
    <row r="50" spans="1:18">
      <c r="A50" s="70">
        <v>37</v>
      </c>
      <c r="B50" s="6" t="s">
        <v>64</v>
      </c>
      <c r="C50" s="73"/>
      <c r="D50" s="103"/>
      <c r="E50" s="104">
        <f t="shared" si="0"/>
        <v>0</v>
      </c>
      <c r="F50" s="105">
        <f t="shared" si="1"/>
        <v>0</v>
      </c>
      <c r="G50" s="103"/>
      <c r="H50" s="104">
        <f t="shared" si="2"/>
        <v>0</v>
      </c>
      <c r="I50" s="116">
        <f t="shared" si="3"/>
        <v>0</v>
      </c>
    </row>
    <row r="51" spans="1:18" s="5" customFormat="1">
      <c r="A51" s="109"/>
      <c r="B51" s="77" t="s">
        <v>65</v>
      </c>
      <c r="C51" s="110">
        <f>SUM(C14:C50)</f>
        <v>5054</v>
      </c>
      <c r="D51" s="111"/>
      <c r="E51" s="111"/>
      <c r="F51" s="30">
        <f>SUM(F14:F50)</f>
        <v>0</v>
      </c>
      <c r="G51" s="111"/>
      <c r="H51" s="111"/>
      <c r="I51" s="118">
        <f>SUM(I14:I50)</f>
        <v>0</v>
      </c>
    </row>
    <row r="52" spans="1:18" ht="36" customHeight="1">
      <c r="A52" s="206" t="s">
        <v>66</v>
      </c>
      <c r="B52" s="207"/>
      <c r="C52" s="130"/>
      <c r="D52" s="81" t="s">
        <v>67</v>
      </c>
      <c r="E52" s="82">
        <v>0.3</v>
      </c>
      <c r="F52" s="112">
        <f>F51*E52</f>
        <v>0</v>
      </c>
      <c r="G52" s="123" t="s">
        <v>68</v>
      </c>
      <c r="H52" s="84">
        <v>0.7</v>
      </c>
      <c r="I52" s="112">
        <f>I51*H52</f>
        <v>0</v>
      </c>
    </row>
    <row r="53" spans="1:18" ht="36" customHeight="1">
      <c r="A53" s="208" t="s">
        <v>69</v>
      </c>
      <c r="B53" s="209"/>
      <c r="C53" s="209"/>
      <c r="D53" s="210"/>
      <c r="E53" s="211">
        <f>F52+I52</f>
        <v>0</v>
      </c>
      <c r="F53" s="212"/>
      <c r="G53" s="212"/>
      <c r="H53" s="212"/>
      <c r="I53" s="213"/>
    </row>
    <row r="54" spans="1:18" ht="21.75" customHeight="1">
      <c r="A54" s="113"/>
      <c r="B54" s="113"/>
      <c r="C54" s="113"/>
      <c r="D54" s="113"/>
      <c r="E54" s="114"/>
      <c r="F54" s="114"/>
      <c r="G54" s="114"/>
      <c r="H54" s="114"/>
      <c r="I54" s="114"/>
    </row>
    <row r="55" spans="1:18" ht="36" customHeight="1">
      <c r="A55" s="188" t="s">
        <v>70</v>
      </c>
      <c r="B55" s="189"/>
      <c r="C55" s="86"/>
      <c r="D55" s="123"/>
      <c r="E55" s="87"/>
      <c r="F55" s="125"/>
      <c r="G55" s="123"/>
      <c r="H55" s="88"/>
      <c r="I55" s="96"/>
      <c r="Q55" s="190" t="s">
        <v>71</v>
      </c>
      <c r="R55" s="190"/>
    </row>
    <row r="56" spans="1:18" ht="28">
      <c r="A56" s="90" t="s">
        <v>72</v>
      </c>
      <c r="B56" s="128" t="s">
        <v>73</v>
      </c>
      <c r="C56" s="17" t="s">
        <v>74</v>
      </c>
      <c r="D56" s="191" t="s">
        <v>75</v>
      </c>
      <c r="E56" s="191"/>
      <c r="F56" s="191"/>
      <c r="G56" s="191"/>
      <c r="H56" s="191"/>
      <c r="I56" s="192"/>
    </row>
    <row r="57" spans="1:18" ht="43.5" customHeight="1">
      <c r="A57" s="91">
        <v>1</v>
      </c>
      <c r="B57" s="59" t="s">
        <v>76</v>
      </c>
      <c r="C57" s="60"/>
      <c r="D57" s="193"/>
      <c r="E57" s="193"/>
      <c r="F57" s="193"/>
      <c r="G57" s="193"/>
      <c r="H57" s="193"/>
      <c r="I57" s="194"/>
    </row>
    <row r="58" spans="1:18">
      <c r="A58" s="115"/>
      <c r="B58" s="94"/>
      <c r="C58" s="94"/>
      <c r="D58" s="94"/>
      <c r="E58" s="94"/>
      <c r="F58" s="94"/>
      <c r="G58" s="94"/>
      <c r="H58" s="94"/>
      <c r="I58" s="98"/>
    </row>
  </sheetData>
  <mergeCells count="16">
    <mergeCell ref="A55:B55"/>
    <mergeCell ref="Q55:R55"/>
    <mergeCell ref="D56:I56"/>
    <mergeCell ref="D57:I57"/>
    <mergeCell ref="C1:H3"/>
    <mergeCell ref="A12:C12"/>
    <mergeCell ref="D12:F12"/>
    <mergeCell ref="G12:I12"/>
    <mergeCell ref="A52:B52"/>
    <mergeCell ref="A53:D53"/>
    <mergeCell ref="E53:I53"/>
    <mergeCell ref="C4:H4"/>
    <mergeCell ref="C7:H7"/>
    <mergeCell ref="C8:H8"/>
    <mergeCell ref="C9:H9"/>
    <mergeCell ref="D11:E11"/>
  </mergeCells>
  <phoneticPr fontId="28" type="noConversion"/>
  <printOptions horizontalCentered="1"/>
  <pageMargins left="0.511811023622047" right="0.118110236220472" top="0.74803149606299202" bottom="0.74803149606299202" header="0.31496062992126" footer="0.31496062992126"/>
  <pageSetup paperSize="9" scale="62"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9"/>
  <sheetViews>
    <sheetView view="pageBreakPreview" topLeftCell="A36" zoomScale="90" zoomScaleNormal="75" workbookViewId="0">
      <selection activeCell="E53" sqref="E53:I53"/>
    </sheetView>
  </sheetViews>
  <sheetFormatPr defaultColWidth="9.1796875" defaultRowHeight="14"/>
  <cols>
    <col min="1" max="1" width="7" style="6" customWidth="1"/>
    <col min="2" max="2" width="41.26953125" style="6" customWidth="1"/>
    <col min="3" max="3" width="14.7265625" style="6" customWidth="1"/>
    <col min="4" max="5" width="13.7265625" style="6" customWidth="1"/>
    <col min="6" max="6" width="18.54296875" style="6" customWidth="1"/>
    <col min="7" max="7" width="15.81640625" style="6" customWidth="1"/>
    <col min="8" max="8" width="12.54296875" style="6" customWidth="1"/>
    <col min="9" max="9" width="19" style="6" customWidth="1"/>
    <col min="10" max="16384" width="9.1796875" style="6"/>
  </cols>
  <sheetData>
    <row r="1" spans="1:9">
      <c r="A1" s="63"/>
      <c r="B1" s="64"/>
      <c r="C1" s="195" t="s">
        <v>77</v>
      </c>
      <c r="D1" s="195"/>
      <c r="E1" s="195"/>
      <c r="F1" s="195"/>
      <c r="G1" s="195"/>
      <c r="H1" s="195"/>
      <c r="I1" s="95"/>
    </row>
    <row r="2" spans="1:9">
      <c r="A2" s="65"/>
      <c r="B2" s="125"/>
      <c r="C2" s="217"/>
      <c r="D2" s="217"/>
      <c r="E2" s="217"/>
      <c r="F2" s="217"/>
      <c r="G2" s="217"/>
      <c r="H2" s="217"/>
      <c r="I2" s="96"/>
    </row>
    <row r="3" spans="1:9">
      <c r="A3" s="65"/>
      <c r="B3" s="125"/>
      <c r="C3" s="217"/>
      <c r="D3" s="217"/>
      <c r="E3" s="217"/>
      <c r="F3" s="217"/>
      <c r="G3" s="217"/>
      <c r="H3" s="217"/>
      <c r="I3" s="96"/>
    </row>
    <row r="4" spans="1:9" ht="21.75" customHeight="1">
      <c r="A4" s="65"/>
      <c r="B4" s="125"/>
      <c r="C4" s="214" t="s">
        <v>78</v>
      </c>
      <c r="D4" s="214"/>
      <c r="E4" s="214"/>
      <c r="F4" s="214"/>
      <c r="G4" s="214"/>
      <c r="H4" s="214"/>
      <c r="I4" s="96"/>
    </row>
    <row r="5" spans="1:9" ht="14.25" customHeight="1">
      <c r="A5" s="65"/>
      <c r="B5" s="125"/>
      <c r="C5" s="129"/>
      <c r="D5" s="129"/>
      <c r="E5" s="129"/>
      <c r="F5" s="129"/>
      <c r="G5" s="129"/>
      <c r="H5" s="129"/>
      <c r="I5" s="96"/>
    </row>
    <row r="6" spans="1:9" ht="14.25" customHeight="1">
      <c r="A6" s="65"/>
      <c r="B6" s="125"/>
      <c r="C6" s="129"/>
      <c r="D6" s="129"/>
      <c r="E6" s="129"/>
      <c r="F6" s="129"/>
      <c r="G6" s="129"/>
      <c r="H6" s="129"/>
      <c r="I6" s="96"/>
    </row>
    <row r="7" spans="1:9" ht="22.5" customHeight="1">
      <c r="A7" s="66" t="s">
        <v>1</v>
      </c>
      <c r="B7" s="11"/>
      <c r="C7" s="215" t="str">
        <f>'COVER SHEET'!$E17</f>
        <v>SAT 308/25</v>
      </c>
      <c r="D7" s="215"/>
      <c r="E7" s="215"/>
      <c r="F7" s="215"/>
      <c r="G7" s="215"/>
      <c r="H7" s="215"/>
      <c r="I7" s="96"/>
    </row>
    <row r="8" spans="1:9" ht="36.75" customHeight="1">
      <c r="A8" s="66" t="s">
        <v>2</v>
      </c>
      <c r="B8" s="11"/>
      <c r="C8" s="216" t="str">
        <f>'COVER SHEET'!$E19</f>
        <v xml:space="preserve">THE PROVISION OF TRAVEL MANAGEMENT SERVICES FOR INDIA MEISEA FOR A PERIOD OF 36 MONTHS </v>
      </c>
      <c r="D8" s="216"/>
      <c r="E8" s="216"/>
      <c r="F8" s="216"/>
      <c r="G8" s="216"/>
      <c r="H8" s="216"/>
      <c r="I8" s="96"/>
    </row>
    <row r="9" spans="1:9" ht="29.25" customHeight="1">
      <c r="A9" s="66" t="s">
        <v>3</v>
      </c>
      <c r="B9" s="11"/>
      <c r="C9" s="215">
        <f>'COVER SHEET'!$E21</f>
        <v>0</v>
      </c>
      <c r="D9" s="215"/>
      <c r="E9" s="215"/>
      <c r="F9" s="215"/>
      <c r="G9" s="215"/>
      <c r="H9" s="215"/>
      <c r="I9" s="96"/>
    </row>
    <row r="10" spans="1:9" ht="29.25" customHeight="1">
      <c r="A10" s="66"/>
      <c r="B10" s="11"/>
      <c r="C10" s="12"/>
      <c r="D10" s="12"/>
      <c r="E10" s="12"/>
      <c r="F10" s="12"/>
      <c r="G10" s="12"/>
      <c r="H10" s="12"/>
      <c r="I10" s="96"/>
    </row>
    <row r="11" spans="1:9" ht="29.25" customHeight="1">
      <c r="A11" s="66" t="s">
        <v>23</v>
      </c>
      <c r="B11" s="11"/>
      <c r="C11" s="12"/>
      <c r="D11" s="214"/>
      <c r="E11" s="214"/>
      <c r="F11" s="12"/>
      <c r="G11" s="12"/>
      <c r="H11" s="12"/>
      <c r="I11" s="96"/>
    </row>
    <row r="12" spans="1:9" ht="14.5" thickBot="1">
      <c r="A12" s="198"/>
      <c r="B12" s="199"/>
      <c r="C12" s="200"/>
      <c r="D12" s="201" t="s">
        <v>24</v>
      </c>
      <c r="E12" s="202"/>
      <c r="F12" s="203"/>
      <c r="G12" s="204" t="s">
        <v>25</v>
      </c>
      <c r="H12" s="204"/>
      <c r="I12" s="205"/>
    </row>
    <row r="13" spans="1:9" s="4" customFormat="1" ht="42.5" thickBot="1">
      <c r="A13" s="67" t="s">
        <v>26</v>
      </c>
      <c r="B13" s="16" t="s">
        <v>27</v>
      </c>
      <c r="C13" s="68" t="s">
        <v>28</v>
      </c>
      <c r="D13" s="68" t="s">
        <v>79</v>
      </c>
      <c r="E13" s="68" t="s">
        <v>80</v>
      </c>
      <c r="F13" s="17" t="s">
        <v>81</v>
      </c>
      <c r="G13" s="17" t="s">
        <v>79</v>
      </c>
      <c r="H13" s="69" t="s">
        <v>80</v>
      </c>
      <c r="I13" s="97" t="s">
        <v>81</v>
      </c>
    </row>
    <row r="14" spans="1:9">
      <c r="A14" s="70">
        <v>1</v>
      </c>
      <c r="B14" s="19" t="s">
        <v>32</v>
      </c>
      <c r="C14" s="122">
        <v>20</v>
      </c>
      <c r="D14" s="139">
        <v>0</v>
      </c>
      <c r="E14" s="146">
        <v>0</v>
      </c>
      <c r="F14" s="147">
        <f>E14*C14</f>
        <v>0</v>
      </c>
      <c r="G14" s="138"/>
      <c r="H14" s="151">
        <f>G14*1.06</f>
        <v>0</v>
      </c>
      <c r="I14" s="152">
        <f>H14*C14</f>
        <v>0</v>
      </c>
    </row>
    <row r="15" spans="1:9">
      <c r="A15" s="70">
        <v>2</v>
      </c>
      <c r="B15" s="19" t="s">
        <v>33</v>
      </c>
      <c r="C15" s="73">
        <v>6</v>
      </c>
      <c r="D15" s="143">
        <v>0</v>
      </c>
      <c r="E15" s="148">
        <v>0</v>
      </c>
      <c r="F15" s="147">
        <f t="shared" ref="F15:F50" si="0">E15*C15</f>
        <v>0</v>
      </c>
      <c r="G15" s="140"/>
      <c r="H15" s="151">
        <f t="shared" ref="H15:H50" si="1">G15*1.06</f>
        <v>0</v>
      </c>
      <c r="I15" s="152">
        <f t="shared" ref="I15:I50" si="2">H15*C15</f>
        <v>0</v>
      </c>
    </row>
    <row r="16" spans="1:9">
      <c r="A16" s="70">
        <v>3</v>
      </c>
      <c r="B16" s="19" t="s">
        <v>34</v>
      </c>
      <c r="C16" s="73">
        <v>50</v>
      </c>
      <c r="D16" s="143">
        <v>0</v>
      </c>
      <c r="E16" s="148">
        <v>0</v>
      </c>
      <c r="F16" s="147">
        <f t="shared" si="0"/>
        <v>0</v>
      </c>
      <c r="G16" s="140"/>
      <c r="H16" s="151">
        <f t="shared" si="1"/>
        <v>0</v>
      </c>
      <c r="I16" s="152">
        <f t="shared" si="2"/>
        <v>0</v>
      </c>
    </row>
    <row r="17" spans="1:9">
      <c r="A17" s="70">
        <v>4</v>
      </c>
      <c r="B17" s="19" t="s">
        <v>35</v>
      </c>
      <c r="C17" s="73">
        <v>10</v>
      </c>
      <c r="D17" s="143">
        <v>0</v>
      </c>
      <c r="E17" s="148">
        <v>0</v>
      </c>
      <c r="F17" s="147">
        <f t="shared" si="0"/>
        <v>0</v>
      </c>
      <c r="G17" s="140"/>
      <c r="H17" s="151">
        <f t="shared" si="1"/>
        <v>0</v>
      </c>
      <c r="I17" s="152">
        <f t="shared" si="2"/>
        <v>0</v>
      </c>
    </row>
    <row r="18" spans="1:9">
      <c r="A18" s="70">
        <v>5</v>
      </c>
      <c r="B18" s="19" t="s">
        <v>36</v>
      </c>
      <c r="C18" s="73">
        <v>3</v>
      </c>
      <c r="D18" s="143">
        <v>0</v>
      </c>
      <c r="E18" s="148">
        <v>0</v>
      </c>
      <c r="F18" s="147">
        <f t="shared" si="0"/>
        <v>0</v>
      </c>
      <c r="G18" s="140"/>
      <c r="H18" s="151">
        <f t="shared" si="1"/>
        <v>0</v>
      </c>
      <c r="I18" s="152">
        <f t="shared" si="2"/>
        <v>0</v>
      </c>
    </row>
    <row r="19" spans="1:9">
      <c r="A19" s="70">
        <v>6</v>
      </c>
      <c r="B19" s="19" t="s">
        <v>37</v>
      </c>
      <c r="C19" s="73">
        <v>10</v>
      </c>
      <c r="D19" s="143">
        <v>0</v>
      </c>
      <c r="E19" s="148">
        <v>0</v>
      </c>
      <c r="F19" s="147">
        <f t="shared" si="0"/>
        <v>0</v>
      </c>
      <c r="G19" s="140"/>
      <c r="H19" s="151">
        <f t="shared" si="1"/>
        <v>0</v>
      </c>
      <c r="I19" s="152">
        <f t="shared" si="2"/>
        <v>0</v>
      </c>
    </row>
    <row r="20" spans="1:9">
      <c r="A20" s="70">
        <v>7</v>
      </c>
      <c r="B20" s="19" t="s">
        <v>38</v>
      </c>
      <c r="C20" s="73">
        <v>10</v>
      </c>
      <c r="D20" s="143">
        <v>0</v>
      </c>
      <c r="E20" s="148">
        <v>0</v>
      </c>
      <c r="F20" s="147">
        <f t="shared" si="0"/>
        <v>0</v>
      </c>
      <c r="G20" s="140"/>
      <c r="H20" s="151">
        <f t="shared" si="1"/>
        <v>0</v>
      </c>
      <c r="I20" s="152">
        <f t="shared" si="2"/>
        <v>0</v>
      </c>
    </row>
    <row r="21" spans="1:9">
      <c r="A21" s="70">
        <v>8</v>
      </c>
      <c r="B21" s="19" t="s">
        <v>39</v>
      </c>
      <c r="C21" s="73">
        <v>3</v>
      </c>
      <c r="D21" s="143">
        <v>0</v>
      </c>
      <c r="E21" s="148">
        <v>0</v>
      </c>
      <c r="F21" s="147">
        <f t="shared" si="0"/>
        <v>0</v>
      </c>
      <c r="G21" s="140"/>
      <c r="H21" s="151">
        <f t="shared" si="1"/>
        <v>0</v>
      </c>
      <c r="I21" s="152">
        <f t="shared" si="2"/>
        <v>0</v>
      </c>
    </row>
    <row r="22" spans="1:9">
      <c r="A22" s="70">
        <v>9</v>
      </c>
      <c r="B22" s="19" t="s">
        <v>40</v>
      </c>
      <c r="C22" s="73">
        <v>10</v>
      </c>
      <c r="D22" s="143">
        <v>0</v>
      </c>
      <c r="E22" s="148">
        <v>0</v>
      </c>
      <c r="F22" s="147">
        <f t="shared" si="0"/>
        <v>0</v>
      </c>
      <c r="G22" s="140"/>
      <c r="H22" s="151">
        <f t="shared" si="1"/>
        <v>0</v>
      </c>
      <c r="I22" s="152">
        <f t="shared" si="2"/>
        <v>0</v>
      </c>
    </row>
    <row r="23" spans="1:9">
      <c r="A23" s="70">
        <v>10</v>
      </c>
      <c r="B23" s="19" t="s">
        <v>41</v>
      </c>
      <c r="C23" s="73">
        <v>10</v>
      </c>
      <c r="D23" s="143">
        <v>0</v>
      </c>
      <c r="E23" s="148">
        <v>0</v>
      </c>
      <c r="F23" s="147">
        <f t="shared" si="0"/>
        <v>0</v>
      </c>
      <c r="G23" s="140"/>
      <c r="H23" s="151">
        <f t="shared" si="1"/>
        <v>0</v>
      </c>
      <c r="I23" s="152">
        <f t="shared" si="2"/>
        <v>0</v>
      </c>
    </row>
    <row r="24" spans="1:9">
      <c r="A24" s="70">
        <v>11</v>
      </c>
      <c r="B24" s="19" t="s">
        <v>42</v>
      </c>
      <c r="C24" s="73">
        <v>6</v>
      </c>
      <c r="D24" s="143">
        <v>0</v>
      </c>
      <c r="E24" s="148">
        <v>0</v>
      </c>
      <c r="F24" s="147">
        <f t="shared" si="0"/>
        <v>0</v>
      </c>
      <c r="G24" s="140"/>
      <c r="H24" s="151">
        <f t="shared" si="1"/>
        <v>0</v>
      </c>
      <c r="I24" s="152">
        <f t="shared" si="2"/>
        <v>0</v>
      </c>
    </row>
    <row r="25" spans="1:9">
      <c r="A25" s="70">
        <v>12</v>
      </c>
      <c r="B25" s="19" t="s">
        <v>43</v>
      </c>
      <c r="C25" s="73">
        <v>10</v>
      </c>
      <c r="D25" s="143">
        <v>0</v>
      </c>
      <c r="E25" s="148">
        <v>0</v>
      </c>
      <c r="F25" s="147">
        <f t="shared" si="0"/>
        <v>0</v>
      </c>
      <c r="G25" s="140"/>
      <c r="H25" s="151">
        <f t="shared" si="1"/>
        <v>0</v>
      </c>
      <c r="I25" s="152">
        <f t="shared" si="2"/>
        <v>0</v>
      </c>
    </row>
    <row r="26" spans="1:9">
      <c r="A26" s="70">
        <v>13</v>
      </c>
      <c r="B26" s="19" t="s">
        <v>44</v>
      </c>
      <c r="C26" s="73">
        <v>100</v>
      </c>
      <c r="D26" s="143">
        <v>0</v>
      </c>
      <c r="E26" s="148">
        <v>0</v>
      </c>
      <c r="F26" s="147">
        <f t="shared" si="0"/>
        <v>0</v>
      </c>
      <c r="G26" s="140"/>
      <c r="H26" s="151">
        <f t="shared" si="1"/>
        <v>0</v>
      </c>
      <c r="I26" s="152">
        <f t="shared" si="2"/>
        <v>0</v>
      </c>
    </row>
    <row r="27" spans="1:9">
      <c r="A27" s="70">
        <v>14</v>
      </c>
      <c r="B27" s="19" t="s">
        <v>45</v>
      </c>
      <c r="C27" s="73">
        <v>15</v>
      </c>
      <c r="D27" s="143">
        <v>0</v>
      </c>
      <c r="E27" s="148">
        <v>0</v>
      </c>
      <c r="F27" s="147">
        <f t="shared" si="0"/>
        <v>0</v>
      </c>
      <c r="G27" s="140"/>
      <c r="H27" s="151">
        <f t="shared" si="1"/>
        <v>0</v>
      </c>
      <c r="I27" s="152">
        <f t="shared" si="2"/>
        <v>0</v>
      </c>
    </row>
    <row r="28" spans="1:9">
      <c r="A28" s="70">
        <v>15</v>
      </c>
      <c r="B28" s="19" t="s">
        <v>46</v>
      </c>
      <c r="C28" s="73">
        <v>50</v>
      </c>
      <c r="D28" s="143">
        <v>0</v>
      </c>
      <c r="E28" s="148">
        <v>0</v>
      </c>
      <c r="F28" s="147">
        <f t="shared" si="0"/>
        <v>0</v>
      </c>
      <c r="G28" s="140"/>
      <c r="H28" s="151">
        <f t="shared" si="1"/>
        <v>0</v>
      </c>
      <c r="I28" s="152">
        <f t="shared" si="2"/>
        <v>0</v>
      </c>
    </row>
    <row r="29" spans="1:9">
      <c r="A29" s="70">
        <v>16</v>
      </c>
      <c r="B29" s="19" t="s">
        <v>47</v>
      </c>
      <c r="C29" s="73">
        <v>100</v>
      </c>
      <c r="D29" s="143">
        <v>0</v>
      </c>
      <c r="E29" s="148">
        <v>0</v>
      </c>
      <c r="F29" s="147">
        <f t="shared" si="0"/>
        <v>0</v>
      </c>
      <c r="G29" s="140"/>
      <c r="H29" s="151">
        <f t="shared" si="1"/>
        <v>0</v>
      </c>
      <c r="I29" s="152">
        <f t="shared" si="2"/>
        <v>0</v>
      </c>
    </row>
    <row r="30" spans="1:9">
      <c r="A30" s="70">
        <v>17</v>
      </c>
      <c r="B30" s="19" t="s">
        <v>48</v>
      </c>
      <c r="C30" s="73">
        <v>20</v>
      </c>
      <c r="D30" s="143">
        <v>0</v>
      </c>
      <c r="E30" s="148">
        <v>0</v>
      </c>
      <c r="F30" s="147">
        <f t="shared" si="0"/>
        <v>0</v>
      </c>
      <c r="G30" s="140"/>
      <c r="H30" s="151">
        <f t="shared" si="1"/>
        <v>0</v>
      </c>
      <c r="I30" s="152">
        <f t="shared" si="2"/>
        <v>0</v>
      </c>
    </row>
    <row r="31" spans="1:9">
      <c r="A31" s="70">
        <v>18</v>
      </c>
      <c r="B31" s="19" t="s">
        <v>49</v>
      </c>
      <c r="C31" s="73">
        <v>50</v>
      </c>
      <c r="D31" s="143">
        <v>0</v>
      </c>
      <c r="E31" s="148">
        <v>0</v>
      </c>
      <c r="F31" s="147">
        <f t="shared" si="0"/>
        <v>0</v>
      </c>
      <c r="G31" s="140"/>
      <c r="H31" s="151">
        <f t="shared" si="1"/>
        <v>0</v>
      </c>
      <c r="I31" s="152">
        <f t="shared" si="2"/>
        <v>0</v>
      </c>
    </row>
    <row r="32" spans="1:9">
      <c r="A32" s="70">
        <v>19</v>
      </c>
      <c r="B32" s="19" t="s">
        <v>50</v>
      </c>
      <c r="C32" s="73">
        <v>5</v>
      </c>
      <c r="D32" s="143">
        <v>0</v>
      </c>
      <c r="E32" s="148">
        <v>0</v>
      </c>
      <c r="F32" s="147">
        <f t="shared" si="0"/>
        <v>0</v>
      </c>
      <c r="G32" s="140"/>
      <c r="H32" s="151">
        <f t="shared" si="1"/>
        <v>0</v>
      </c>
      <c r="I32" s="152">
        <f t="shared" si="2"/>
        <v>0</v>
      </c>
    </row>
    <row r="33" spans="1:9">
      <c r="A33" s="70">
        <v>20</v>
      </c>
      <c r="B33" s="19" t="s">
        <v>82</v>
      </c>
      <c r="C33" s="73">
        <v>10</v>
      </c>
      <c r="D33" s="143">
        <v>0</v>
      </c>
      <c r="E33" s="148">
        <v>0</v>
      </c>
      <c r="F33" s="147">
        <f t="shared" si="0"/>
        <v>0</v>
      </c>
      <c r="G33" s="140"/>
      <c r="H33" s="151">
        <f t="shared" si="1"/>
        <v>0</v>
      </c>
      <c r="I33" s="152">
        <f t="shared" si="2"/>
        <v>0</v>
      </c>
    </row>
    <row r="34" spans="1:9" ht="28">
      <c r="A34" s="71">
        <v>21</v>
      </c>
      <c r="B34" s="19" t="s">
        <v>52</v>
      </c>
      <c r="C34" s="73">
        <v>10</v>
      </c>
      <c r="D34" s="143">
        <v>0</v>
      </c>
      <c r="E34" s="148">
        <v>0</v>
      </c>
      <c r="F34" s="147">
        <f t="shared" si="0"/>
        <v>0</v>
      </c>
      <c r="G34" s="140"/>
      <c r="H34" s="151">
        <f t="shared" si="1"/>
        <v>0</v>
      </c>
      <c r="I34" s="152">
        <f t="shared" si="2"/>
        <v>0</v>
      </c>
    </row>
    <row r="35" spans="1:9" ht="13.5" customHeight="1">
      <c r="A35" s="70">
        <v>22</v>
      </c>
      <c r="B35" s="72" t="s">
        <v>53</v>
      </c>
      <c r="C35" s="73">
        <v>0</v>
      </c>
      <c r="D35" s="143">
        <v>0</v>
      </c>
      <c r="E35" s="147">
        <f>D35*1.06</f>
        <v>0</v>
      </c>
      <c r="F35" s="147">
        <f t="shared" si="0"/>
        <v>0</v>
      </c>
      <c r="G35" s="140"/>
      <c r="H35" s="151">
        <f t="shared" si="1"/>
        <v>0</v>
      </c>
      <c r="I35" s="152">
        <f t="shared" si="2"/>
        <v>0</v>
      </c>
    </row>
    <row r="36" spans="1:9">
      <c r="A36" s="74">
        <v>23</v>
      </c>
      <c r="B36" s="26" t="s">
        <v>54</v>
      </c>
      <c r="C36" s="75">
        <v>0</v>
      </c>
      <c r="D36" s="144">
        <v>0</v>
      </c>
      <c r="E36" s="147">
        <f>D36*1.06</f>
        <v>0</v>
      </c>
      <c r="F36" s="149">
        <f t="shared" si="0"/>
        <v>0</v>
      </c>
      <c r="G36" s="141"/>
      <c r="H36" s="151">
        <f t="shared" si="1"/>
        <v>0</v>
      </c>
      <c r="I36" s="153">
        <f t="shared" si="2"/>
        <v>0</v>
      </c>
    </row>
    <row r="37" spans="1:9">
      <c r="A37" s="70">
        <v>24</v>
      </c>
      <c r="B37" s="19" t="s">
        <v>55</v>
      </c>
      <c r="C37" s="73">
        <v>20</v>
      </c>
      <c r="D37" s="143">
        <v>0</v>
      </c>
      <c r="E37" s="147">
        <v>0</v>
      </c>
      <c r="F37" s="147">
        <f t="shared" si="0"/>
        <v>0</v>
      </c>
      <c r="G37" s="140"/>
      <c r="H37" s="151">
        <f t="shared" si="1"/>
        <v>0</v>
      </c>
      <c r="I37" s="152">
        <f t="shared" si="2"/>
        <v>0</v>
      </c>
    </row>
    <row r="38" spans="1:9">
      <c r="A38" s="70">
        <v>25</v>
      </c>
      <c r="B38" s="19" t="s">
        <v>56</v>
      </c>
      <c r="C38" s="73">
        <v>10</v>
      </c>
      <c r="D38" s="143">
        <v>0</v>
      </c>
      <c r="E38" s="147">
        <f t="shared" ref="E38:E50" si="3">D38*1.06</f>
        <v>0</v>
      </c>
      <c r="F38" s="147">
        <f t="shared" si="0"/>
        <v>0</v>
      </c>
      <c r="G38" s="140"/>
      <c r="H38" s="151">
        <f t="shared" si="1"/>
        <v>0</v>
      </c>
      <c r="I38" s="152">
        <f t="shared" si="2"/>
        <v>0</v>
      </c>
    </row>
    <row r="39" spans="1:9">
      <c r="A39" s="70">
        <v>26</v>
      </c>
      <c r="B39" s="19" t="s">
        <v>57</v>
      </c>
      <c r="C39" s="73">
        <v>20</v>
      </c>
      <c r="D39" s="143">
        <v>0</v>
      </c>
      <c r="E39" s="147">
        <f t="shared" si="3"/>
        <v>0</v>
      </c>
      <c r="F39" s="147">
        <f t="shared" si="0"/>
        <v>0</v>
      </c>
      <c r="G39" s="140"/>
      <c r="H39" s="151">
        <f t="shared" si="1"/>
        <v>0</v>
      </c>
      <c r="I39" s="152">
        <f t="shared" si="2"/>
        <v>0</v>
      </c>
    </row>
    <row r="40" spans="1:9">
      <c r="A40" s="70">
        <v>27</v>
      </c>
      <c r="B40" s="19" t="s">
        <v>58</v>
      </c>
      <c r="C40" s="73">
        <v>10</v>
      </c>
      <c r="D40" s="143">
        <v>0</v>
      </c>
      <c r="E40" s="147">
        <f t="shared" si="3"/>
        <v>0</v>
      </c>
      <c r="F40" s="147">
        <f t="shared" si="0"/>
        <v>0</v>
      </c>
      <c r="G40" s="140"/>
      <c r="H40" s="151">
        <f t="shared" si="1"/>
        <v>0</v>
      </c>
      <c r="I40" s="152">
        <f t="shared" si="2"/>
        <v>0</v>
      </c>
    </row>
    <row r="41" spans="1:9">
      <c r="A41" s="70">
        <v>28</v>
      </c>
      <c r="B41" s="19" t="s">
        <v>59</v>
      </c>
      <c r="C41" s="73">
        <v>5</v>
      </c>
      <c r="D41" s="143">
        <v>0</v>
      </c>
      <c r="E41" s="147">
        <f t="shared" si="3"/>
        <v>0</v>
      </c>
      <c r="F41" s="147">
        <f t="shared" si="0"/>
        <v>0</v>
      </c>
      <c r="G41" s="140"/>
      <c r="H41" s="151">
        <f t="shared" si="1"/>
        <v>0</v>
      </c>
      <c r="I41" s="152">
        <f t="shared" si="2"/>
        <v>0</v>
      </c>
    </row>
    <row r="42" spans="1:9">
      <c r="A42" s="70">
        <v>29</v>
      </c>
      <c r="B42" s="19" t="s">
        <v>60</v>
      </c>
      <c r="C42" s="73">
        <v>12</v>
      </c>
      <c r="D42" s="143">
        <v>0</v>
      </c>
      <c r="E42" s="147">
        <f t="shared" si="3"/>
        <v>0</v>
      </c>
      <c r="F42" s="147">
        <f t="shared" si="0"/>
        <v>0</v>
      </c>
      <c r="G42" s="140"/>
      <c r="H42" s="151">
        <f t="shared" si="1"/>
        <v>0</v>
      </c>
      <c r="I42" s="152">
        <f t="shared" si="2"/>
        <v>0</v>
      </c>
    </row>
    <row r="43" spans="1:9">
      <c r="A43" s="70">
        <v>30</v>
      </c>
      <c r="B43" s="19" t="s">
        <v>61</v>
      </c>
      <c r="C43" s="73">
        <v>0</v>
      </c>
      <c r="D43" s="143">
        <v>0</v>
      </c>
      <c r="E43" s="147">
        <f t="shared" si="3"/>
        <v>0</v>
      </c>
      <c r="F43" s="147">
        <f t="shared" si="0"/>
        <v>0</v>
      </c>
      <c r="G43" s="140"/>
      <c r="H43" s="151">
        <f t="shared" si="1"/>
        <v>0</v>
      </c>
      <c r="I43" s="152">
        <f t="shared" si="2"/>
        <v>0</v>
      </c>
    </row>
    <row r="44" spans="1:9">
      <c r="A44" s="70">
        <v>31</v>
      </c>
      <c r="B44" s="19" t="s">
        <v>62</v>
      </c>
      <c r="C44" s="73">
        <v>0</v>
      </c>
      <c r="D44" s="143">
        <v>0</v>
      </c>
      <c r="E44" s="147">
        <f t="shared" si="3"/>
        <v>0</v>
      </c>
      <c r="F44" s="147">
        <f t="shared" si="0"/>
        <v>0</v>
      </c>
      <c r="G44" s="140"/>
      <c r="H44" s="151">
        <f t="shared" si="1"/>
        <v>0</v>
      </c>
      <c r="I44" s="152">
        <f t="shared" si="2"/>
        <v>0</v>
      </c>
    </row>
    <row r="45" spans="1:9">
      <c r="A45" s="70">
        <v>32</v>
      </c>
      <c r="B45" s="6" t="s">
        <v>63</v>
      </c>
      <c r="C45" s="73">
        <v>200</v>
      </c>
      <c r="D45" s="143">
        <v>0</v>
      </c>
      <c r="E45" s="147">
        <f t="shared" si="3"/>
        <v>0</v>
      </c>
      <c r="F45" s="147">
        <f t="shared" si="0"/>
        <v>0</v>
      </c>
      <c r="G45" s="140"/>
      <c r="H45" s="151">
        <f t="shared" si="1"/>
        <v>0</v>
      </c>
      <c r="I45" s="152">
        <f t="shared" si="2"/>
        <v>0</v>
      </c>
    </row>
    <row r="46" spans="1:9">
      <c r="A46" s="70">
        <v>33</v>
      </c>
      <c r="B46" s="6" t="s">
        <v>64</v>
      </c>
      <c r="C46" s="73"/>
      <c r="D46" s="143"/>
      <c r="E46" s="147">
        <f t="shared" si="3"/>
        <v>0</v>
      </c>
      <c r="F46" s="147">
        <f t="shared" si="0"/>
        <v>0</v>
      </c>
      <c r="G46" s="140"/>
      <c r="H46" s="151">
        <f t="shared" si="1"/>
        <v>0</v>
      </c>
      <c r="I46" s="152">
        <f t="shared" si="2"/>
        <v>0</v>
      </c>
    </row>
    <row r="47" spans="1:9">
      <c r="A47" s="70">
        <v>34</v>
      </c>
      <c r="B47" s="6" t="s">
        <v>64</v>
      </c>
      <c r="C47" s="73"/>
      <c r="D47" s="143"/>
      <c r="E47" s="147">
        <f t="shared" si="3"/>
        <v>0</v>
      </c>
      <c r="F47" s="147">
        <f t="shared" si="0"/>
        <v>0</v>
      </c>
      <c r="G47" s="140"/>
      <c r="H47" s="151">
        <f t="shared" si="1"/>
        <v>0</v>
      </c>
      <c r="I47" s="152">
        <f t="shared" si="2"/>
        <v>0</v>
      </c>
    </row>
    <row r="48" spans="1:9">
      <c r="A48" s="70">
        <v>35</v>
      </c>
      <c r="B48" s="6" t="s">
        <v>64</v>
      </c>
      <c r="C48" s="73"/>
      <c r="D48" s="143"/>
      <c r="E48" s="147">
        <f t="shared" si="3"/>
        <v>0</v>
      </c>
      <c r="F48" s="147">
        <f t="shared" si="0"/>
        <v>0</v>
      </c>
      <c r="G48" s="140"/>
      <c r="H48" s="151">
        <f t="shared" si="1"/>
        <v>0</v>
      </c>
      <c r="I48" s="152">
        <f t="shared" si="2"/>
        <v>0</v>
      </c>
    </row>
    <row r="49" spans="1:9">
      <c r="A49" s="70">
        <v>36</v>
      </c>
      <c r="B49" s="6" t="s">
        <v>64</v>
      </c>
      <c r="C49" s="73"/>
      <c r="D49" s="143"/>
      <c r="E49" s="147">
        <f t="shared" si="3"/>
        <v>0</v>
      </c>
      <c r="F49" s="147">
        <f t="shared" si="0"/>
        <v>0</v>
      </c>
      <c r="G49" s="140"/>
      <c r="H49" s="151">
        <f t="shared" si="1"/>
        <v>0</v>
      </c>
      <c r="I49" s="152">
        <f t="shared" si="2"/>
        <v>0</v>
      </c>
    </row>
    <row r="50" spans="1:9" ht="14.5" thickBot="1">
      <c r="A50" s="70">
        <v>37</v>
      </c>
      <c r="B50" s="6" t="s">
        <v>64</v>
      </c>
      <c r="C50" s="121"/>
      <c r="D50" s="145"/>
      <c r="E50" s="150">
        <f t="shared" si="3"/>
        <v>0</v>
      </c>
      <c r="F50" s="147">
        <f t="shared" si="0"/>
        <v>0</v>
      </c>
      <c r="G50" s="142"/>
      <c r="H50" s="151">
        <f t="shared" si="1"/>
        <v>0</v>
      </c>
      <c r="I50" s="152">
        <f t="shared" si="2"/>
        <v>0</v>
      </c>
    </row>
    <row r="51" spans="1:9" s="5" customFormat="1" ht="14.5" thickBot="1">
      <c r="A51" s="76"/>
      <c r="B51" s="77" t="s">
        <v>65</v>
      </c>
      <c r="C51" s="78">
        <f>SUM(C14:C50)</f>
        <v>785</v>
      </c>
      <c r="D51" s="79"/>
      <c r="E51" s="79"/>
      <c r="F51" s="154">
        <f>SUM(F14:F50)</f>
        <v>0</v>
      </c>
      <c r="G51" s="80"/>
      <c r="H51" s="80"/>
      <c r="I51" s="155">
        <f>SUM(I14:I50)</f>
        <v>0</v>
      </c>
    </row>
    <row r="52" spans="1:9" ht="36" customHeight="1">
      <c r="A52" s="206" t="s">
        <v>66</v>
      </c>
      <c r="B52" s="207"/>
      <c r="C52" s="130"/>
      <c r="D52" s="81" t="s">
        <v>67</v>
      </c>
      <c r="E52" s="82">
        <v>0</v>
      </c>
      <c r="F52" s="83">
        <f>F51*E52</f>
        <v>0</v>
      </c>
      <c r="G52" s="123" t="s">
        <v>68</v>
      </c>
      <c r="H52" s="84">
        <v>0</v>
      </c>
      <c r="I52" s="83">
        <f>I51*H52</f>
        <v>0</v>
      </c>
    </row>
    <row r="53" spans="1:9" ht="36" customHeight="1">
      <c r="A53" s="208" t="s">
        <v>69</v>
      </c>
      <c r="B53" s="209"/>
      <c r="C53" s="209"/>
      <c r="D53" s="210"/>
      <c r="E53" s="218">
        <f>F52+I52</f>
        <v>0</v>
      </c>
      <c r="F53" s="219"/>
      <c r="G53" s="219"/>
      <c r="H53" s="219"/>
      <c r="I53" s="220"/>
    </row>
    <row r="54" spans="1:9" ht="36" customHeight="1">
      <c r="A54" s="85"/>
      <c r="B54" s="86"/>
      <c r="C54" s="86"/>
      <c r="D54" s="123"/>
      <c r="E54" s="87"/>
      <c r="F54" s="125"/>
      <c r="G54" s="123"/>
      <c r="H54" s="88"/>
      <c r="I54" s="96"/>
    </row>
    <row r="55" spans="1:9" ht="29.25" customHeight="1">
      <c r="A55" s="188" t="s">
        <v>70</v>
      </c>
      <c r="B55" s="189"/>
      <c r="C55" s="89"/>
      <c r="D55" s="214"/>
      <c r="E55" s="214"/>
      <c r="F55" s="12"/>
      <c r="G55" s="12"/>
      <c r="H55" s="12"/>
      <c r="I55" s="96"/>
    </row>
    <row r="56" spans="1:9" ht="28">
      <c r="A56" s="90" t="s">
        <v>72</v>
      </c>
      <c r="B56" s="128" t="s">
        <v>73</v>
      </c>
      <c r="C56" s="17" t="s">
        <v>74</v>
      </c>
      <c r="D56" s="191" t="s">
        <v>75</v>
      </c>
      <c r="E56" s="191"/>
      <c r="F56" s="191"/>
      <c r="G56" s="191"/>
      <c r="H56" s="191"/>
      <c r="I56" s="192"/>
    </row>
    <row r="57" spans="1:9" ht="43.5" customHeight="1">
      <c r="A57" s="91">
        <v>1</v>
      </c>
      <c r="B57" s="59" t="s">
        <v>76</v>
      </c>
      <c r="C57" s="92"/>
      <c r="D57" s="193"/>
      <c r="E57" s="193"/>
      <c r="F57" s="193"/>
      <c r="G57" s="193"/>
      <c r="H57" s="193"/>
      <c r="I57" s="194"/>
    </row>
    <row r="58" spans="1:9">
      <c r="A58" s="65"/>
      <c r="B58" s="125"/>
      <c r="C58" s="125"/>
      <c r="D58" s="125"/>
      <c r="E58" s="125"/>
      <c r="F58" s="125"/>
      <c r="G58" s="125"/>
      <c r="H58" s="125"/>
      <c r="I58" s="96"/>
    </row>
    <row r="59" spans="1:9">
      <c r="A59" s="93"/>
      <c r="B59" s="94"/>
      <c r="C59" s="94"/>
      <c r="D59" s="94"/>
      <c r="E59" s="94"/>
      <c r="F59" s="94"/>
      <c r="G59" s="94"/>
      <c r="H59" s="94"/>
      <c r="I59" s="98"/>
    </row>
  </sheetData>
  <mergeCells count="16">
    <mergeCell ref="A55:B55"/>
    <mergeCell ref="D55:E55"/>
    <mergeCell ref="D56:I56"/>
    <mergeCell ref="D57:I57"/>
    <mergeCell ref="C1:H3"/>
    <mergeCell ref="A12:C12"/>
    <mergeCell ref="D12:F12"/>
    <mergeCell ref="G12:I12"/>
    <mergeCell ref="A52:B52"/>
    <mergeCell ref="A53:D53"/>
    <mergeCell ref="E53:I53"/>
    <mergeCell ref="C4:H4"/>
    <mergeCell ref="C7:H7"/>
    <mergeCell ref="C8:H8"/>
    <mergeCell ref="C9:H9"/>
    <mergeCell ref="D11:E11"/>
  </mergeCells>
  <phoneticPr fontId="28" type="noConversion"/>
  <printOptions horizontalCentered="1"/>
  <pageMargins left="0.511811023622047" right="0.118110236220472" top="0.74803149606299202" bottom="0.74803149606299202" header="0.31496062992126" footer="0.31496062992126"/>
  <pageSetup paperSize="9" scale="63" fitToHeight="18" orientation="portrait" r:id="rId1"/>
  <headerFooter>
    <oddFooter>&amp;L&amp;D&amp;C&amp;P of &amp;N&amp;R&amp;A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workbookViewId="0"/>
  </sheetViews>
  <sheetFormatPr defaultColWidth="9.1796875" defaultRowHeight="14"/>
  <cols>
    <col min="1" max="1" width="4.1796875" style="6" customWidth="1"/>
    <col min="2" max="2" width="7" style="6" customWidth="1"/>
    <col min="3" max="3" width="43" style="6" customWidth="1"/>
    <col min="4" max="4" width="14.7265625" style="6" customWidth="1"/>
    <col min="5" max="5" width="29.453125" style="6" customWidth="1"/>
    <col min="6" max="6" width="31.26953125" style="6" customWidth="1"/>
    <col min="7" max="7" width="44.54296875" style="6" customWidth="1"/>
    <col min="8" max="16384" width="9.1796875" style="6"/>
  </cols>
  <sheetData>
    <row r="1" spans="2:6">
      <c r="B1" s="7"/>
      <c r="C1" s="8"/>
      <c r="D1" s="221" t="s">
        <v>83</v>
      </c>
      <c r="E1" s="221"/>
      <c r="F1" s="222"/>
    </row>
    <row r="2" spans="2:6">
      <c r="B2" s="124"/>
      <c r="C2" s="125"/>
      <c r="D2" s="217"/>
      <c r="E2" s="217"/>
      <c r="F2" s="223"/>
    </row>
    <row r="3" spans="2:6">
      <c r="B3" s="124"/>
      <c r="C3" s="125"/>
      <c r="D3" s="217"/>
      <c r="E3" s="217"/>
      <c r="F3" s="223"/>
    </row>
    <row r="4" spans="2:6" ht="21.75" customHeight="1">
      <c r="B4" s="124"/>
      <c r="C4" s="125"/>
      <c r="D4" s="214" t="s">
        <v>22</v>
      </c>
      <c r="E4" s="214"/>
      <c r="F4" s="242"/>
    </row>
    <row r="5" spans="2:6" ht="14.25" customHeight="1">
      <c r="B5" s="124"/>
      <c r="C5" s="125"/>
      <c r="D5" s="129"/>
      <c r="E5" s="129"/>
      <c r="F5" s="9"/>
    </row>
    <row r="6" spans="2:6" ht="14.25" customHeight="1">
      <c r="B6" s="124"/>
      <c r="C6" s="125"/>
      <c r="D6" s="129"/>
      <c r="E6" s="129"/>
      <c r="F6" s="9"/>
    </row>
    <row r="7" spans="2:6" ht="22.5" customHeight="1">
      <c r="B7" s="10" t="s">
        <v>1</v>
      </c>
      <c r="C7" s="11"/>
      <c r="D7" s="215" t="str">
        <f>'COVER SHEET'!$E17</f>
        <v>SAT 308/25</v>
      </c>
      <c r="E7" s="215"/>
      <c r="F7" s="249"/>
    </row>
    <row r="8" spans="2:6" ht="36.75" customHeight="1">
      <c r="B8" s="10" t="s">
        <v>2</v>
      </c>
      <c r="C8" s="11"/>
      <c r="D8" s="216" t="str">
        <f>'COVER SHEET'!$E19</f>
        <v xml:space="preserve">THE PROVISION OF TRAVEL MANAGEMENT SERVICES FOR INDIA MEISEA FOR A PERIOD OF 36 MONTHS </v>
      </c>
      <c r="E8" s="216"/>
      <c r="F8" s="250"/>
    </row>
    <row r="9" spans="2:6" ht="29.25" customHeight="1">
      <c r="B9" s="10" t="s">
        <v>3</v>
      </c>
      <c r="C9" s="11"/>
      <c r="D9" s="215">
        <f>'COVER SHEET'!$E21</f>
        <v>0</v>
      </c>
      <c r="E9" s="215"/>
      <c r="F9" s="249"/>
    </row>
    <row r="10" spans="2:6" ht="29.25" customHeight="1">
      <c r="B10" s="10"/>
      <c r="C10" s="11"/>
      <c r="D10" s="12"/>
      <c r="E10" s="12"/>
      <c r="F10" s="13"/>
    </row>
    <row r="11" spans="2:6" ht="29.25" customHeight="1">
      <c r="B11" s="251" t="s">
        <v>84</v>
      </c>
      <c r="C11" s="252"/>
      <c r="D11" s="253"/>
      <c r="E11" s="254"/>
      <c r="F11" s="126"/>
    </row>
    <row r="12" spans="2:6" ht="16.5" customHeight="1">
      <c r="B12" s="14"/>
      <c r="C12" s="127"/>
      <c r="D12" s="240" t="s">
        <v>85</v>
      </c>
      <c r="E12" s="240"/>
      <c r="F12" s="15"/>
    </row>
    <row r="13" spans="2:6" ht="29.25" customHeight="1">
      <c r="B13" s="10" t="s">
        <v>86</v>
      </c>
      <c r="C13" s="11"/>
      <c r="D13" s="12"/>
      <c r="E13" s="131"/>
      <c r="F13" s="13"/>
    </row>
    <row r="14" spans="2:6">
      <c r="B14" s="241"/>
      <c r="C14" s="199"/>
      <c r="D14" s="200"/>
      <c r="E14" s="128" t="s">
        <v>24</v>
      </c>
      <c r="F14" s="128" t="s">
        <v>25</v>
      </c>
    </row>
    <row r="15" spans="2:6" s="4" customFormat="1" ht="28">
      <c r="B15" s="16" t="s">
        <v>26</v>
      </c>
      <c r="C15" s="16" t="s">
        <v>27</v>
      </c>
      <c r="D15" s="17"/>
      <c r="E15" s="17" t="s">
        <v>87</v>
      </c>
      <c r="F15" s="17" t="s">
        <v>87</v>
      </c>
    </row>
    <row r="16" spans="2:6" s="4" customFormat="1">
      <c r="B16" s="230" t="s">
        <v>88</v>
      </c>
      <c r="C16" s="231"/>
      <c r="D16" s="17" t="s">
        <v>89</v>
      </c>
      <c r="E16" s="17"/>
      <c r="F16" s="17"/>
    </row>
    <row r="17" spans="2:6">
      <c r="B17" s="18">
        <v>1</v>
      </c>
      <c r="C17" s="19" t="s">
        <v>90</v>
      </c>
      <c r="D17" s="20"/>
      <c r="E17" s="21"/>
      <c r="F17" s="22"/>
    </row>
    <row r="18" spans="2:6">
      <c r="B18" s="18"/>
      <c r="C18" s="19" t="s">
        <v>91</v>
      </c>
      <c r="D18" s="20"/>
      <c r="E18" s="23"/>
      <c r="F18" s="22"/>
    </row>
    <row r="19" spans="2:6">
      <c r="B19" s="18"/>
      <c r="C19" s="19" t="s">
        <v>92</v>
      </c>
      <c r="D19" s="20"/>
      <c r="E19" s="23"/>
      <c r="F19" s="22"/>
    </row>
    <row r="20" spans="2:6">
      <c r="B20" s="18"/>
      <c r="C20" s="19" t="s">
        <v>93</v>
      </c>
      <c r="D20" s="20"/>
      <c r="E20" s="23"/>
      <c r="F20" s="22"/>
    </row>
    <row r="21" spans="2:6">
      <c r="B21" s="18"/>
      <c r="C21" s="19" t="s">
        <v>94</v>
      </c>
      <c r="D21" s="20"/>
      <c r="E21" s="23"/>
      <c r="F21" s="22"/>
    </row>
    <row r="22" spans="2:6">
      <c r="B22" s="18"/>
      <c r="C22" s="19" t="s">
        <v>95</v>
      </c>
      <c r="D22" s="20"/>
      <c r="E22" s="23"/>
      <c r="F22" s="22"/>
    </row>
    <row r="23" spans="2:6">
      <c r="B23" s="18"/>
      <c r="C23" s="19" t="s">
        <v>96</v>
      </c>
      <c r="D23" s="20"/>
      <c r="E23" s="23"/>
      <c r="F23" s="22"/>
    </row>
    <row r="24" spans="2:6" ht="33" customHeight="1">
      <c r="B24" s="18"/>
      <c r="C24" s="19" t="s">
        <v>97</v>
      </c>
      <c r="D24" s="20"/>
      <c r="E24" s="23"/>
      <c r="F24" s="22"/>
    </row>
    <row r="25" spans="2:6">
      <c r="B25" s="18"/>
      <c r="C25" s="19" t="s">
        <v>98</v>
      </c>
      <c r="D25" s="20"/>
      <c r="E25" s="23"/>
      <c r="F25" s="22"/>
    </row>
    <row r="26" spans="2:6">
      <c r="B26" s="18"/>
      <c r="C26" s="19" t="s">
        <v>99</v>
      </c>
      <c r="D26" s="20"/>
      <c r="E26" s="23"/>
      <c r="F26" s="22"/>
    </row>
    <row r="27" spans="2:6" ht="28">
      <c r="B27" s="18">
        <v>2</v>
      </c>
      <c r="C27" s="19" t="s">
        <v>100</v>
      </c>
      <c r="D27" s="20"/>
      <c r="E27" s="23"/>
      <c r="F27" s="22"/>
    </row>
    <row r="28" spans="2:6" ht="28">
      <c r="B28" s="18">
        <v>3</v>
      </c>
      <c r="C28" s="19" t="s">
        <v>101</v>
      </c>
      <c r="D28" s="20"/>
      <c r="E28" s="23"/>
      <c r="F28" s="22"/>
    </row>
    <row r="29" spans="2:6" ht="28">
      <c r="B29" s="18">
        <v>4</v>
      </c>
      <c r="C29" s="19" t="s">
        <v>102</v>
      </c>
      <c r="D29" s="24"/>
      <c r="E29" s="23"/>
      <c r="F29" s="22"/>
    </row>
    <row r="30" spans="2:6">
      <c r="B30" s="18">
        <v>5</v>
      </c>
      <c r="C30" s="19" t="s">
        <v>103</v>
      </c>
      <c r="D30" s="20"/>
      <c r="E30" s="23"/>
      <c r="F30" s="22"/>
    </row>
    <row r="31" spans="2:6">
      <c r="B31" s="18">
        <v>6</v>
      </c>
      <c r="C31" s="19" t="s">
        <v>104</v>
      </c>
      <c r="D31" s="20"/>
      <c r="E31" s="23"/>
      <c r="F31" s="22"/>
    </row>
    <row r="32" spans="2:6">
      <c r="B32" s="18">
        <v>7</v>
      </c>
      <c r="C32" s="19" t="s">
        <v>105</v>
      </c>
      <c r="D32" s="20"/>
      <c r="E32" s="23"/>
      <c r="F32" s="22"/>
    </row>
    <row r="33" spans="1:9">
      <c r="B33" s="18">
        <v>8</v>
      </c>
      <c r="C33" s="61" t="s">
        <v>106</v>
      </c>
      <c r="D33" s="20"/>
      <c r="E33" s="23"/>
      <c r="F33" s="22"/>
    </row>
    <row r="34" spans="1:9">
      <c r="B34" s="18">
        <v>9</v>
      </c>
      <c r="C34" s="19" t="s">
        <v>107</v>
      </c>
      <c r="D34" s="20"/>
      <c r="E34" s="23"/>
      <c r="F34" s="22"/>
    </row>
    <row r="35" spans="1:9" ht="13.5" customHeight="1">
      <c r="B35" s="18">
        <v>10</v>
      </c>
      <c r="C35" s="19" t="s">
        <v>108</v>
      </c>
      <c r="D35" s="20"/>
      <c r="E35" s="23"/>
      <c r="F35" s="22"/>
    </row>
    <row r="36" spans="1:9" ht="31.5" customHeight="1">
      <c r="A36" s="25"/>
      <c r="B36" s="18">
        <v>11</v>
      </c>
      <c r="C36" s="26" t="s">
        <v>109</v>
      </c>
      <c r="D36" s="27"/>
      <c r="E36" s="28"/>
      <c r="F36" s="29"/>
      <c r="G36" s="25"/>
      <c r="H36" s="25"/>
      <c r="I36" s="25"/>
    </row>
    <row r="37" spans="1:9">
      <c r="B37" s="18">
        <v>12</v>
      </c>
      <c r="C37" s="6" t="s">
        <v>64</v>
      </c>
      <c r="D37" s="20"/>
      <c r="E37" s="23"/>
      <c r="F37" s="22"/>
    </row>
    <row r="38" spans="1:9">
      <c r="B38" s="18">
        <v>13</v>
      </c>
      <c r="C38" s="6" t="s">
        <v>64</v>
      </c>
      <c r="D38" s="20"/>
      <c r="E38" s="23"/>
      <c r="F38" s="22"/>
    </row>
    <row r="39" spans="1:9">
      <c r="B39" s="18">
        <v>14</v>
      </c>
      <c r="C39" s="6" t="s">
        <v>64</v>
      </c>
      <c r="D39" s="20"/>
      <c r="E39" s="23"/>
      <c r="F39" s="22"/>
    </row>
    <row r="40" spans="1:9">
      <c r="B40" s="18">
        <v>15</v>
      </c>
      <c r="C40" s="6" t="s">
        <v>64</v>
      </c>
      <c r="D40" s="20"/>
      <c r="E40" s="23"/>
      <c r="F40" s="22"/>
    </row>
    <row r="41" spans="1:9">
      <c r="B41" s="18">
        <v>16</v>
      </c>
      <c r="C41" s="6" t="s">
        <v>64</v>
      </c>
      <c r="D41" s="20"/>
      <c r="E41" s="23"/>
      <c r="F41" s="22"/>
    </row>
    <row r="42" spans="1:9">
      <c r="B42" s="18">
        <v>17</v>
      </c>
      <c r="C42" s="6" t="s">
        <v>110</v>
      </c>
      <c r="D42" s="20"/>
      <c r="E42" s="23"/>
      <c r="F42" s="22"/>
    </row>
    <row r="43" spans="1:9" s="5" customFormat="1" ht="29.25" customHeight="1">
      <c r="B43" s="232" t="s">
        <v>111</v>
      </c>
      <c r="C43" s="233"/>
      <c r="D43" s="234"/>
      <c r="E43" s="30">
        <f>SUM(E17:E42)</f>
        <v>0</v>
      </c>
      <c r="F43" s="30">
        <f>SUM(F17:F42)</f>
        <v>0</v>
      </c>
    </row>
    <row r="44" spans="1:9">
      <c r="B44" s="31"/>
      <c r="C44" s="32"/>
      <c r="D44" s="31"/>
      <c r="E44" s="33"/>
      <c r="F44" s="33"/>
    </row>
    <row r="45" spans="1:9">
      <c r="B45" s="241"/>
      <c r="C45" s="199"/>
      <c r="D45" s="200"/>
      <c r="E45" s="128" t="s">
        <v>24</v>
      </c>
      <c r="F45" s="128" t="s">
        <v>25</v>
      </c>
    </row>
    <row r="46" spans="1:9" ht="28">
      <c r="B46" s="230" t="s">
        <v>112</v>
      </c>
      <c r="C46" s="231"/>
      <c r="D46" s="17" t="s">
        <v>89</v>
      </c>
      <c r="E46" s="17" t="s">
        <v>87</v>
      </c>
      <c r="F46" s="17" t="s">
        <v>87</v>
      </c>
    </row>
    <row r="47" spans="1:9" ht="28">
      <c r="B47" s="34">
        <v>1</v>
      </c>
      <c r="C47" s="19" t="s">
        <v>113</v>
      </c>
      <c r="D47" s="35">
        <f>20*12</f>
        <v>240</v>
      </c>
      <c r="E47" s="36"/>
      <c r="F47" s="37"/>
    </row>
    <row r="48" spans="1:9" ht="56">
      <c r="B48" s="34">
        <v>2</v>
      </c>
      <c r="C48" s="19" t="s">
        <v>114</v>
      </c>
      <c r="D48" s="20">
        <f>50*12</f>
        <v>600</v>
      </c>
      <c r="E48" s="38"/>
      <c r="F48" s="37"/>
    </row>
    <row r="49" spans="2:6">
      <c r="B49" s="34">
        <v>3</v>
      </c>
      <c r="C49" s="19" t="s">
        <v>115</v>
      </c>
      <c r="D49" s="20"/>
      <c r="E49" s="38"/>
      <c r="F49" s="37"/>
    </row>
    <row r="50" spans="2:6" ht="28">
      <c r="B50" s="34">
        <v>4</v>
      </c>
      <c r="C50" s="19" t="s">
        <v>116</v>
      </c>
      <c r="D50" s="20"/>
      <c r="E50" s="38"/>
      <c r="F50" s="37"/>
    </row>
    <row r="51" spans="2:6">
      <c r="B51" s="34">
        <v>5</v>
      </c>
      <c r="C51" s="19" t="s">
        <v>64</v>
      </c>
      <c r="D51" s="20"/>
      <c r="E51" s="38"/>
      <c r="F51" s="37"/>
    </row>
    <row r="52" spans="2:6">
      <c r="B52" s="34">
        <v>6</v>
      </c>
      <c r="C52" s="19" t="s">
        <v>64</v>
      </c>
      <c r="D52" s="20"/>
      <c r="E52" s="38"/>
      <c r="F52" s="37"/>
    </row>
    <row r="53" spans="2:6">
      <c r="B53" s="34">
        <v>7</v>
      </c>
      <c r="C53" s="19" t="s">
        <v>64</v>
      </c>
      <c r="D53" s="20"/>
      <c r="E53" s="38"/>
      <c r="F53" s="37"/>
    </row>
    <row r="54" spans="2:6">
      <c r="B54" s="34">
        <v>8</v>
      </c>
      <c r="C54" s="19" t="s">
        <v>64</v>
      </c>
      <c r="D54" s="20"/>
      <c r="E54" s="38"/>
      <c r="F54" s="37"/>
    </row>
    <row r="55" spans="2:6" ht="28.5" customHeight="1">
      <c r="B55" s="232" t="s">
        <v>117</v>
      </c>
      <c r="C55" s="233"/>
      <c r="D55" s="234"/>
      <c r="E55" s="30">
        <f>SUM(E47:E54)</f>
        <v>0</v>
      </c>
      <c r="F55" s="30">
        <f>SUM(F47:F54)</f>
        <v>0</v>
      </c>
    </row>
    <row r="56" spans="2:6" ht="5.25" customHeight="1">
      <c r="B56" s="34"/>
      <c r="C56" s="19"/>
      <c r="D56" s="39"/>
      <c r="E56" s="40"/>
      <c r="F56" s="41"/>
    </row>
    <row r="57" spans="2:6" ht="29.25" customHeight="1">
      <c r="B57" s="232" t="s">
        <v>118</v>
      </c>
      <c r="C57" s="233"/>
      <c r="D57" s="234"/>
      <c r="E57" s="42">
        <f>E43+E55</f>
        <v>0</v>
      </c>
      <c r="F57" s="42">
        <f>F43+F55</f>
        <v>0</v>
      </c>
    </row>
    <row r="58" spans="2:6" ht="6" customHeight="1">
      <c r="B58" s="34"/>
      <c r="C58" s="19"/>
      <c r="D58" s="39"/>
      <c r="E58" s="235"/>
      <c r="F58" s="236"/>
    </row>
    <row r="59" spans="2:6" ht="30.75" customHeight="1">
      <c r="B59" s="237" t="s">
        <v>66</v>
      </c>
      <c r="C59" s="238"/>
      <c r="D59" s="239"/>
      <c r="E59" s="43">
        <v>0.2</v>
      </c>
      <c r="F59" s="43">
        <v>0.8</v>
      </c>
    </row>
    <row r="60" spans="2:6" ht="14.25" customHeight="1">
      <c r="B60" s="34"/>
      <c r="C60" s="19"/>
      <c r="D60" s="39"/>
      <c r="E60" s="44" t="s">
        <v>67</v>
      </c>
      <c r="F60" s="45" t="s">
        <v>68</v>
      </c>
    </row>
    <row r="61" spans="2:6" ht="30.75" customHeight="1">
      <c r="B61" s="244" t="s">
        <v>119</v>
      </c>
      <c r="C61" s="245"/>
      <c r="D61" s="246"/>
      <c r="E61" s="62">
        <f>E57*E59</f>
        <v>0</v>
      </c>
      <c r="F61" s="62">
        <f>F57*F59</f>
        <v>0</v>
      </c>
    </row>
    <row r="62" spans="2:6" ht="33" customHeight="1">
      <c r="B62" s="224" t="s">
        <v>120</v>
      </c>
      <c r="C62" s="225"/>
      <c r="D62" s="226"/>
      <c r="E62" s="227">
        <f>E61+F61</f>
        <v>0</v>
      </c>
      <c r="F62" s="228"/>
    </row>
    <row r="63" spans="2:6" ht="45.75" customHeight="1">
      <c r="B63" s="224" t="s">
        <v>121</v>
      </c>
      <c r="C63" s="225"/>
      <c r="D63" s="226"/>
      <c r="E63" s="247">
        <f>E62*1.14</f>
        <v>0</v>
      </c>
      <c r="F63" s="248"/>
    </row>
    <row r="64" spans="2:6" ht="29.25" customHeight="1">
      <c r="B64" s="224" t="s">
        <v>122</v>
      </c>
      <c r="C64" s="225"/>
      <c r="D64" s="226"/>
      <c r="E64" s="227">
        <f>E63/12</f>
        <v>0</v>
      </c>
      <c r="F64" s="228"/>
    </row>
    <row r="65" spans="2:6" ht="17.25" customHeight="1">
      <c r="B65" s="34"/>
      <c r="C65" s="19"/>
      <c r="D65" s="39"/>
      <c r="E65" s="40"/>
      <c r="F65" s="41"/>
    </row>
    <row r="66" spans="2:6" ht="28">
      <c r="B66" s="16"/>
      <c r="C66" s="47" t="s">
        <v>123</v>
      </c>
      <c r="D66" s="17" t="s">
        <v>29</v>
      </c>
      <c r="E66" s="17" t="s">
        <v>30</v>
      </c>
      <c r="F66" s="41"/>
    </row>
    <row r="67" spans="2:6" ht="24" customHeight="1">
      <c r="B67" s="48">
        <v>1</v>
      </c>
      <c r="C67" s="49" t="s">
        <v>124</v>
      </c>
      <c r="D67" s="21"/>
      <c r="E67" s="21">
        <f>D67*1.14</f>
        <v>0</v>
      </c>
      <c r="F67" s="243" t="s">
        <v>125</v>
      </c>
    </row>
    <row r="68" spans="2:6" ht="24" customHeight="1">
      <c r="B68" s="50">
        <v>2</v>
      </c>
      <c r="C68" s="51" t="s">
        <v>126</v>
      </c>
      <c r="D68" s="23"/>
      <c r="E68" s="23">
        <f t="shared" ref="E68:E73" si="0">D68*1.14</f>
        <v>0</v>
      </c>
      <c r="F68" s="243"/>
    </row>
    <row r="69" spans="2:6" ht="24" customHeight="1">
      <c r="B69" s="50">
        <v>3</v>
      </c>
      <c r="C69" s="51" t="s">
        <v>60</v>
      </c>
      <c r="D69" s="23"/>
      <c r="E69" s="23">
        <f t="shared" si="0"/>
        <v>0</v>
      </c>
      <c r="F69" s="243"/>
    </row>
    <row r="70" spans="2:6" ht="24" customHeight="1">
      <c r="B70" s="50">
        <v>4</v>
      </c>
      <c r="C70" s="51" t="s">
        <v>64</v>
      </c>
      <c r="D70" s="23"/>
      <c r="E70" s="23">
        <f t="shared" si="0"/>
        <v>0</v>
      </c>
      <c r="F70" s="243"/>
    </row>
    <row r="71" spans="2:6" ht="24" customHeight="1">
      <c r="B71" s="50">
        <v>5</v>
      </c>
      <c r="C71" s="51" t="s">
        <v>64</v>
      </c>
      <c r="D71" s="23"/>
      <c r="E71" s="23">
        <f t="shared" si="0"/>
        <v>0</v>
      </c>
      <c r="F71" s="243"/>
    </row>
    <row r="72" spans="2:6" ht="24" customHeight="1">
      <c r="B72" s="50">
        <v>6</v>
      </c>
      <c r="C72" s="51" t="s">
        <v>64</v>
      </c>
      <c r="D72" s="23"/>
      <c r="E72" s="23">
        <f t="shared" si="0"/>
        <v>0</v>
      </c>
      <c r="F72" s="243"/>
    </row>
    <row r="73" spans="2:6" ht="24" customHeight="1">
      <c r="B73" s="52">
        <v>7</v>
      </c>
      <c r="C73" s="53" t="s">
        <v>64</v>
      </c>
      <c r="D73" s="54"/>
      <c r="E73" s="54">
        <f t="shared" si="0"/>
        <v>0</v>
      </c>
      <c r="F73" s="243"/>
    </row>
    <row r="74" spans="2:6">
      <c r="B74" s="10"/>
      <c r="C74" s="55"/>
      <c r="D74" s="125"/>
      <c r="E74" s="56"/>
      <c r="F74" s="57"/>
    </row>
    <row r="75" spans="2:6" ht="29.25" customHeight="1">
      <c r="B75" s="229" t="s">
        <v>70</v>
      </c>
      <c r="C75" s="189"/>
      <c r="D75" s="12"/>
      <c r="E75" s="131"/>
      <c r="F75" s="13"/>
    </row>
    <row r="76" spans="2:6" ht="28">
      <c r="B76" s="128" t="s">
        <v>72</v>
      </c>
      <c r="C76" s="128" t="s">
        <v>73</v>
      </c>
      <c r="D76" s="17" t="s">
        <v>74</v>
      </c>
      <c r="E76" s="191" t="s">
        <v>75</v>
      </c>
      <c r="F76" s="191"/>
    </row>
    <row r="77" spans="2:6" ht="43.5" customHeight="1">
      <c r="B77" s="58">
        <v>1</v>
      </c>
      <c r="C77" s="59" t="s">
        <v>76</v>
      </c>
      <c r="D77" s="60"/>
      <c r="E77" s="193"/>
      <c r="F77" s="193"/>
    </row>
    <row r="78" spans="2:6">
      <c r="B78" s="8"/>
      <c r="C78" s="8"/>
      <c r="D78" s="8"/>
      <c r="E78" s="8"/>
      <c r="F78" s="8"/>
    </row>
    <row r="79" spans="2:6">
      <c r="B79" s="125"/>
      <c r="C79" s="125"/>
      <c r="D79" s="125"/>
      <c r="E79" s="125"/>
      <c r="F79" s="125"/>
    </row>
  </sheetData>
  <mergeCells count="28">
    <mergeCell ref="D7:F7"/>
    <mergeCell ref="D8:F8"/>
    <mergeCell ref="D9:F9"/>
    <mergeCell ref="B11:C11"/>
    <mergeCell ref="D11:E11"/>
    <mergeCell ref="E77:F77"/>
    <mergeCell ref="F67:F73"/>
    <mergeCell ref="B61:D61"/>
    <mergeCell ref="B62:D62"/>
    <mergeCell ref="E62:F62"/>
    <mergeCell ref="B63:D63"/>
    <mergeCell ref="E63:F63"/>
    <mergeCell ref="D1:F3"/>
    <mergeCell ref="B64:D64"/>
    <mergeCell ref="E64:F64"/>
    <mergeCell ref="B75:C75"/>
    <mergeCell ref="E76:F76"/>
    <mergeCell ref="B46:C46"/>
    <mergeCell ref="B55:D55"/>
    <mergeCell ref="B57:D57"/>
    <mergeCell ref="E58:F58"/>
    <mergeCell ref="B59:D59"/>
    <mergeCell ref="D12:E12"/>
    <mergeCell ref="B14:D14"/>
    <mergeCell ref="B16:C16"/>
    <mergeCell ref="B43:D43"/>
    <mergeCell ref="B45:D45"/>
    <mergeCell ref="D4:F4"/>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workbookViewId="0"/>
  </sheetViews>
  <sheetFormatPr defaultColWidth="9.1796875" defaultRowHeight="14"/>
  <cols>
    <col min="1" max="1" width="4.1796875" style="6" customWidth="1"/>
    <col min="2" max="2" width="7" style="6" customWidth="1"/>
    <col min="3" max="3" width="43" style="6" customWidth="1"/>
    <col min="4" max="4" width="14.7265625" style="6" customWidth="1"/>
    <col min="5" max="5" width="29.453125" style="6" customWidth="1"/>
    <col min="6" max="6" width="31.26953125" style="6" customWidth="1"/>
    <col min="7" max="7" width="44.54296875" style="6" customWidth="1"/>
    <col min="8" max="16384" width="9.1796875" style="6"/>
  </cols>
  <sheetData>
    <row r="1" spans="2:6">
      <c r="B1" s="7"/>
      <c r="C1" s="8"/>
      <c r="D1" s="221" t="s">
        <v>127</v>
      </c>
      <c r="E1" s="221"/>
      <c r="F1" s="222"/>
    </row>
    <row r="2" spans="2:6">
      <c r="B2" s="124"/>
      <c r="C2" s="125"/>
      <c r="D2" s="217"/>
      <c r="E2" s="217"/>
      <c r="F2" s="223"/>
    </row>
    <row r="3" spans="2:6">
      <c r="B3" s="124"/>
      <c r="C3" s="125"/>
      <c r="D3" s="217"/>
      <c r="E3" s="217"/>
      <c r="F3" s="223"/>
    </row>
    <row r="4" spans="2:6" ht="21.75" customHeight="1">
      <c r="B4" s="124"/>
      <c r="C4" s="125"/>
      <c r="D4" s="214" t="s">
        <v>78</v>
      </c>
      <c r="E4" s="214"/>
      <c r="F4" s="242"/>
    </row>
    <row r="5" spans="2:6" ht="14.25" customHeight="1">
      <c r="B5" s="124"/>
      <c r="C5" s="125"/>
      <c r="D5" s="129"/>
      <c r="E5" s="129"/>
      <c r="F5" s="9"/>
    </row>
    <row r="6" spans="2:6" ht="14.25" customHeight="1">
      <c r="B6" s="124"/>
      <c r="C6" s="125"/>
      <c r="D6" s="129"/>
      <c r="E6" s="129"/>
      <c r="F6" s="9"/>
    </row>
    <row r="7" spans="2:6" ht="22.5" customHeight="1">
      <c r="B7" s="10" t="s">
        <v>1</v>
      </c>
      <c r="C7" s="11"/>
      <c r="D7" s="215" t="str">
        <f>'COVER SHEET'!$E17</f>
        <v>SAT 308/25</v>
      </c>
      <c r="E7" s="215"/>
      <c r="F7" s="249"/>
    </row>
    <row r="8" spans="2:6" ht="36.75" customHeight="1">
      <c r="B8" s="10" t="s">
        <v>2</v>
      </c>
      <c r="C8" s="11"/>
      <c r="D8" s="216" t="str">
        <f>'COVER SHEET'!$E19</f>
        <v xml:space="preserve">THE PROVISION OF TRAVEL MANAGEMENT SERVICES FOR INDIA MEISEA FOR A PERIOD OF 36 MONTHS </v>
      </c>
      <c r="E8" s="216"/>
      <c r="F8" s="250"/>
    </row>
    <row r="9" spans="2:6" ht="29.25" customHeight="1">
      <c r="B9" s="10" t="s">
        <v>3</v>
      </c>
      <c r="C9" s="11"/>
      <c r="D9" s="215">
        <f>'COVER SHEET'!$E21</f>
        <v>0</v>
      </c>
      <c r="E9" s="215"/>
      <c r="F9" s="249"/>
    </row>
    <row r="10" spans="2:6" ht="29.25" customHeight="1">
      <c r="B10" s="10"/>
      <c r="C10" s="11"/>
      <c r="D10" s="12"/>
      <c r="E10" s="12"/>
      <c r="F10" s="13"/>
    </row>
    <row r="11" spans="2:6" ht="35.25" customHeight="1">
      <c r="B11" s="251" t="s">
        <v>84</v>
      </c>
      <c r="C11" s="252"/>
      <c r="D11" s="253"/>
      <c r="E11" s="254"/>
      <c r="F11" s="126"/>
    </row>
    <row r="12" spans="2:6" ht="16.5" customHeight="1">
      <c r="B12" s="14"/>
      <c r="C12" s="127"/>
      <c r="D12" s="240" t="s">
        <v>85</v>
      </c>
      <c r="E12" s="240"/>
      <c r="F12" s="15"/>
    </row>
    <row r="13" spans="2:6" ht="29.25" customHeight="1">
      <c r="B13" s="10" t="s">
        <v>86</v>
      </c>
      <c r="C13" s="11"/>
      <c r="D13" s="12"/>
      <c r="E13" s="131"/>
      <c r="F13" s="13"/>
    </row>
    <row r="14" spans="2:6">
      <c r="B14" s="241"/>
      <c r="C14" s="199"/>
      <c r="D14" s="200"/>
      <c r="E14" s="128" t="s">
        <v>24</v>
      </c>
      <c r="F14" s="128" t="s">
        <v>25</v>
      </c>
    </row>
    <row r="15" spans="2:6" s="4" customFormat="1" ht="28">
      <c r="B15" s="16" t="s">
        <v>26</v>
      </c>
      <c r="C15" s="16" t="s">
        <v>27</v>
      </c>
      <c r="D15" s="17"/>
      <c r="E15" s="17" t="s">
        <v>87</v>
      </c>
      <c r="F15" s="17" t="s">
        <v>87</v>
      </c>
    </row>
    <row r="16" spans="2:6" s="4" customFormat="1">
      <c r="B16" s="230" t="s">
        <v>88</v>
      </c>
      <c r="C16" s="231"/>
      <c r="D16" s="17" t="s">
        <v>89</v>
      </c>
      <c r="E16" s="17"/>
      <c r="F16" s="17"/>
    </row>
    <row r="17" spans="2:6">
      <c r="B17" s="18">
        <v>1</v>
      </c>
      <c r="C17" s="19" t="s">
        <v>90</v>
      </c>
      <c r="D17" s="20"/>
      <c r="E17" s="21"/>
      <c r="F17" s="22"/>
    </row>
    <row r="18" spans="2:6">
      <c r="B18" s="18"/>
      <c r="C18" s="19" t="s">
        <v>91</v>
      </c>
      <c r="D18" s="20"/>
      <c r="E18" s="23"/>
      <c r="F18" s="22"/>
    </row>
    <row r="19" spans="2:6">
      <c r="B19" s="18"/>
      <c r="C19" s="19" t="s">
        <v>92</v>
      </c>
      <c r="D19" s="20"/>
      <c r="E19" s="23"/>
      <c r="F19" s="22"/>
    </row>
    <row r="20" spans="2:6">
      <c r="B20" s="18"/>
      <c r="C20" s="19" t="s">
        <v>93</v>
      </c>
      <c r="D20" s="20"/>
      <c r="E20" s="23"/>
      <c r="F20" s="22"/>
    </row>
    <row r="21" spans="2:6">
      <c r="B21" s="18"/>
      <c r="C21" s="19" t="s">
        <v>94</v>
      </c>
      <c r="D21" s="20"/>
      <c r="E21" s="23"/>
      <c r="F21" s="22"/>
    </row>
    <row r="22" spans="2:6">
      <c r="B22" s="18"/>
      <c r="C22" s="19" t="s">
        <v>95</v>
      </c>
      <c r="D22" s="20"/>
      <c r="E22" s="23"/>
      <c r="F22" s="22"/>
    </row>
    <row r="23" spans="2:6">
      <c r="B23" s="18"/>
      <c r="C23" s="19" t="s">
        <v>96</v>
      </c>
      <c r="D23" s="20"/>
      <c r="E23" s="23"/>
      <c r="F23" s="22"/>
    </row>
    <row r="24" spans="2:6" ht="33" customHeight="1">
      <c r="B24" s="18"/>
      <c r="C24" s="19" t="s">
        <v>97</v>
      </c>
      <c r="D24" s="20"/>
      <c r="E24" s="23"/>
      <c r="F24" s="22"/>
    </row>
    <row r="25" spans="2:6">
      <c r="B25" s="18"/>
      <c r="C25" s="19" t="s">
        <v>98</v>
      </c>
      <c r="D25" s="20"/>
      <c r="E25" s="23"/>
      <c r="F25" s="22"/>
    </row>
    <row r="26" spans="2:6">
      <c r="B26" s="18"/>
      <c r="C26" s="19" t="s">
        <v>99</v>
      </c>
      <c r="D26" s="20"/>
      <c r="E26" s="23"/>
      <c r="F26" s="22"/>
    </row>
    <row r="27" spans="2:6" ht="28">
      <c r="B27" s="18">
        <v>2</v>
      </c>
      <c r="C27" s="19" t="s">
        <v>100</v>
      </c>
      <c r="D27" s="20"/>
      <c r="E27" s="23"/>
      <c r="F27" s="22"/>
    </row>
    <row r="28" spans="2:6" ht="28">
      <c r="B28" s="18">
        <v>3</v>
      </c>
      <c r="C28" s="19" t="s">
        <v>101</v>
      </c>
      <c r="D28" s="20"/>
      <c r="E28" s="23"/>
      <c r="F28" s="22"/>
    </row>
    <row r="29" spans="2:6" ht="28">
      <c r="B29" s="18">
        <v>4</v>
      </c>
      <c r="C29" s="19" t="s">
        <v>102</v>
      </c>
      <c r="D29" s="24"/>
      <c r="E29" s="23"/>
      <c r="F29" s="22"/>
    </row>
    <row r="30" spans="2:6">
      <c r="B30" s="18">
        <v>5</v>
      </c>
      <c r="C30" s="19" t="s">
        <v>103</v>
      </c>
      <c r="D30" s="20"/>
      <c r="E30" s="23"/>
      <c r="F30" s="22"/>
    </row>
    <row r="31" spans="2:6">
      <c r="B31" s="18">
        <v>6</v>
      </c>
      <c r="C31" s="19" t="s">
        <v>104</v>
      </c>
      <c r="D31" s="20"/>
      <c r="E31" s="23"/>
      <c r="F31" s="22"/>
    </row>
    <row r="32" spans="2:6">
      <c r="B32" s="18">
        <v>7</v>
      </c>
      <c r="C32" s="19" t="s">
        <v>105</v>
      </c>
      <c r="D32" s="20"/>
      <c r="E32" s="23"/>
      <c r="F32" s="22"/>
    </row>
    <row r="33" spans="1:9">
      <c r="B33" s="18">
        <v>8</v>
      </c>
      <c r="C33" s="19" t="s">
        <v>128</v>
      </c>
      <c r="D33" s="20"/>
      <c r="E33" s="23"/>
      <c r="F33" s="22"/>
    </row>
    <row r="34" spans="1:9">
      <c r="B34" s="18">
        <v>9</v>
      </c>
      <c r="C34" s="19" t="s">
        <v>107</v>
      </c>
      <c r="D34" s="20"/>
      <c r="E34" s="23"/>
      <c r="F34" s="22"/>
    </row>
    <row r="35" spans="1:9" ht="13.5" customHeight="1">
      <c r="B35" s="18">
        <v>10</v>
      </c>
      <c r="C35" s="19" t="s">
        <v>108</v>
      </c>
      <c r="D35" s="20"/>
      <c r="E35" s="23"/>
      <c r="F35" s="22"/>
    </row>
    <row r="36" spans="1:9" ht="31.5" customHeight="1">
      <c r="A36" s="25"/>
      <c r="B36" s="18">
        <v>11</v>
      </c>
      <c r="C36" s="26" t="s">
        <v>109</v>
      </c>
      <c r="D36" s="27"/>
      <c r="E36" s="28"/>
      <c r="F36" s="29"/>
      <c r="G36" s="25"/>
      <c r="H36" s="25"/>
      <c r="I36" s="25"/>
    </row>
    <row r="37" spans="1:9">
      <c r="B37" s="18">
        <v>12</v>
      </c>
      <c r="C37" s="6" t="s">
        <v>64</v>
      </c>
      <c r="D37" s="20"/>
      <c r="E37" s="23"/>
      <c r="F37" s="22"/>
    </row>
    <row r="38" spans="1:9">
      <c r="B38" s="18">
        <v>13</v>
      </c>
      <c r="C38" s="6" t="s">
        <v>64</v>
      </c>
      <c r="D38" s="20"/>
      <c r="E38" s="23"/>
      <c r="F38" s="22"/>
    </row>
    <row r="39" spans="1:9">
      <c r="B39" s="18">
        <v>14</v>
      </c>
      <c r="C39" s="6" t="s">
        <v>64</v>
      </c>
      <c r="D39" s="20"/>
      <c r="E39" s="23"/>
      <c r="F39" s="22"/>
    </row>
    <row r="40" spans="1:9">
      <c r="B40" s="18">
        <v>15</v>
      </c>
      <c r="C40" s="6" t="s">
        <v>64</v>
      </c>
      <c r="D40" s="20"/>
      <c r="E40" s="23"/>
      <c r="F40" s="22"/>
    </row>
    <row r="41" spans="1:9">
      <c r="B41" s="18">
        <v>16</v>
      </c>
      <c r="C41" s="6" t="s">
        <v>64</v>
      </c>
      <c r="D41" s="20"/>
      <c r="E41" s="23"/>
      <c r="F41" s="22"/>
    </row>
    <row r="42" spans="1:9">
      <c r="B42" s="18">
        <v>17</v>
      </c>
      <c r="C42" s="6" t="s">
        <v>110</v>
      </c>
      <c r="D42" s="20"/>
      <c r="E42" s="23"/>
      <c r="F42" s="22"/>
    </row>
    <row r="43" spans="1:9" s="5" customFormat="1" ht="29.25" customHeight="1">
      <c r="B43" s="232" t="s">
        <v>111</v>
      </c>
      <c r="C43" s="233"/>
      <c r="D43" s="234"/>
      <c r="E43" s="30">
        <f>SUM(E17:E42)</f>
        <v>0</v>
      </c>
      <c r="F43" s="30">
        <f>SUM(F17:F42)</f>
        <v>0</v>
      </c>
    </row>
    <row r="44" spans="1:9">
      <c r="B44" s="31"/>
      <c r="C44" s="32"/>
      <c r="D44" s="31"/>
      <c r="E44" s="33"/>
      <c r="F44" s="33"/>
    </row>
    <row r="45" spans="1:9">
      <c r="B45" s="241"/>
      <c r="C45" s="199"/>
      <c r="D45" s="200"/>
      <c r="E45" s="128" t="s">
        <v>24</v>
      </c>
      <c r="F45" s="128" t="s">
        <v>25</v>
      </c>
    </row>
    <row r="46" spans="1:9" ht="28">
      <c r="B46" s="230" t="s">
        <v>112</v>
      </c>
      <c r="C46" s="231"/>
      <c r="D46" s="17" t="s">
        <v>89</v>
      </c>
      <c r="E46" s="17" t="s">
        <v>87</v>
      </c>
      <c r="F46" s="17" t="s">
        <v>87</v>
      </c>
    </row>
    <row r="47" spans="1:9" ht="28">
      <c r="B47" s="34">
        <v>1</v>
      </c>
      <c r="C47" s="19" t="s">
        <v>113</v>
      </c>
      <c r="D47" s="35">
        <f>20*12</f>
        <v>240</v>
      </c>
      <c r="E47" s="36"/>
      <c r="F47" s="37"/>
    </row>
    <row r="48" spans="1:9" ht="56">
      <c r="B48" s="34">
        <v>2</v>
      </c>
      <c r="C48" s="19" t="s">
        <v>114</v>
      </c>
      <c r="D48" s="20">
        <f>50*12</f>
        <v>600</v>
      </c>
      <c r="E48" s="38"/>
      <c r="F48" s="37"/>
    </row>
    <row r="49" spans="2:6">
      <c r="B49" s="34">
        <v>3</v>
      </c>
      <c r="C49" s="19" t="s">
        <v>115</v>
      </c>
      <c r="D49" s="20"/>
      <c r="E49" s="38"/>
      <c r="F49" s="37"/>
    </row>
    <row r="50" spans="2:6" ht="28">
      <c r="B50" s="34">
        <v>4</v>
      </c>
      <c r="C50" s="19" t="s">
        <v>116</v>
      </c>
      <c r="D50" s="20"/>
      <c r="E50" s="38"/>
      <c r="F50" s="37"/>
    </row>
    <row r="51" spans="2:6">
      <c r="B51" s="34">
        <v>5</v>
      </c>
      <c r="C51" s="19" t="s">
        <v>64</v>
      </c>
      <c r="D51" s="20"/>
      <c r="E51" s="38"/>
      <c r="F51" s="37"/>
    </row>
    <row r="52" spans="2:6">
      <c r="B52" s="34">
        <v>6</v>
      </c>
      <c r="C52" s="19" t="s">
        <v>64</v>
      </c>
      <c r="D52" s="20"/>
      <c r="E52" s="38"/>
      <c r="F52" s="37"/>
    </row>
    <row r="53" spans="2:6">
      <c r="B53" s="34">
        <v>7</v>
      </c>
      <c r="C53" s="19" t="s">
        <v>64</v>
      </c>
      <c r="D53" s="20"/>
      <c r="E53" s="38"/>
      <c r="F53" s="37"/>
    </row>
    <row r="54" spans="2:6">
      <c r="B54" s="34">
        <v>8</v>
      </c>
      <c r="C54" s="19" t="s">
        <v>64</v>
      </c>
      <c r="D54" s="20"/>
      <c r="E54" s="38"/>
      <c r="F54" s="37"/>
    </row>
    <row r="55" spans="2:6" ht="28.5" customHeight="1">
      <c r="B55" s="232" t="s">
        <v>117</v>
      </c>
      <c r="C55" s="233"/>
      <c r="D55" s="234"/>
      <c r="E55" s="30">
        <f>SUM(E47:E54)</f>
        <v>0</v>
      </c>
      <c r="F55" s="30">
        <f>SUM(F47:F54)</f>
        <v>0</v>
      </c>
    </row>
    <row r="56" spans="2:6" ht="5.25" customHeight="1">
      <c r="B56" s="34"/>
      <c r="C56" s="19"/>
      <c r="D56" s="39"/>
      <c r="E56" s="40"/>
      <c r="F56" s="41"/>
    </row>
    <row r="57" spans="2:6" ht="29.25" customHeight="1">
      <c r="B57" s="232" t="s">
        <v>118</v>
      </c>
      <c r="C57" s="233"/>
      <c r="D57" s="234"/>
      <c r="E57" s="42">
        <f>E43+E55</f>
        <v>0</v>
      </c>
      <c r="F57" s="42">
        <f>F43+F55</f>
        <v>0</v>
      </c>
    </row>
    <row r="58" spans="2:6" ht="6" customHeight="1">
      <c r="B58" s="34"/>
      <c r="C58" s="19"/>
      <c r="D58" s="39"/>
      <c r="E58" s="235"/>
      <c r="F58" s="255"/>
    </row>
    <row r="59" spans="2:6" ht="30.75" customHeight="1">
      <c r="B59" s="237" t="s">
        <v>66</v>
      </c>
      <c r="C59" s="238"/>
      <c r="D59" s="239"/>
      <c r="E59" s="43">
        <v>0.2</v>
      </c>
      <c r="F59" s="43">
        <v>0.8</v>
      </c>
    </row>
    <row r="60" spans="2:6" ht="14.25" customHeight="1">
      <c r="B60" s="34"/>
      <c r="C60" s="19"/>
      <c r="D60" s="39"/>
      <c r="E60" s="44" t="s">
        <v>67</v>
      </c>
      <c r="F60" s="45" t="s">
        <v>68</v>
      </c>
    </row>
    <row r="61" spans="2:6" ht="30.75" customHeight="1">
      <c r="B61" s="244" t="s">
        <v>119</v>
      </c>
      <c r="C61" s="245"/>
      <c r="D61" s="246"/>
      <c r="E61" s="46">
        <f>E57*E59</f>
        <v>0</v>
      </c>
      <c r="F61" s="46">
        <f>F57*F59</f>
        <v>0</v>
      </c>
    </row>
    <row r="62" spans="2:6" ht="33" customHeight="1">
      <c r="B62" s="224" t="s">
        <v>120</v>
      </c>
      <c r="C62" s="225"/>
      <c r="D62" s="226"/>
      <c r="E62" s="227">
        <f>E61+F61</f>
        <v>0</v>
      </c>
      <c r="F62" s="228"/>
    </row>
    <row r="63" spans="2:6" ht="45.75" customHeight="1">
      <c r="B63" s="224" t="s">
        <v>121</v>
      </c>
      <c r="C63" s="225"/>
      <c r="D63" s="226"/>
      <c r="E63" s="247">
        <f>E62*1.14</f>
        <v>0</v>
      </c>
      <c r="F63" s="248"/>
    </row>
    <row r="64" spans="2:6" ht="29.25" customHeight="1">
      <c r="B64" s="224" t="s">
        <v>122</v>
      </c>
      <c r="C64" s="225"/>
      <c r="D64" s="226"/>
      <c r="E64" s="227">
        <f>E63/12</f>
        <v>0</v>
      </c>
      <c r="F64" s="228"/>
    </row>
    <row r="65" spans="2:6" ht="17.25" customHeight="1">
      <c r="B65" s="34"/>
      <c r="C65" s="19"/>
      <c r="D65" s="39"/>
      <c r="E65" s="40"/>
      <c r="F65" s="41"/>
    </row>
    <row r="66" spans="2:6" ht="28">
      <c r="B66" s="16"/>
      <c r="C66" s="47" t="s">
        <v>123</v>
      </c>
      <c r="D66" s="17" t="s">
        <v>29</v>
      </c>
      <c r="E66" s="17" t="s">
        <v>30</v>
      </c>
      <c r="F66" s="41"/>
    </row>
    <row r="67" spans="2:6" ht="24" customHeight="1">
      <c r="B67" s="48">
        <v>1</v>
      </c>
      <c r="C67" s="49" t="s">
        <v>124</v>
      </c>
      <c r="D67" s="21"/>
      <c r="E67" s="21">
        <f>D67*1.14</f>
        <v>0</v>
      </c>
      <c r="F67" s="243" t="s">
        <v>125</v>
      </c>
    </row>
    <row r="68" spans="2:6" ht="24" customHeight="1">
      <c r="B68" s="50">
        <v>2</v>
      </c>
      <c r="C68" s="51" t="s">
        <v>126</v>
      </c>
      <c r="D68" s="23"/>
      <c r="E68" s="23">
        <f t="shared" ref="E68:E73" si="0">D68*1.14</f>
        <v>0</v>
      </c>
      <c r="F68" s="243"/>
    </row>
    <row r="69" spans="2:6" ht="24" customHeight="1">
      <c r="B69" s="50">
        <v>3</v>
      </c>
      <c r="C69" s="51" t="s">
        <v>60</v>
      </c>
      <c r="D69" s="23"/>
      <c r="E69" s="23">
        <f t="shared" si="0"/>
        <v>0</v>
      </c>
      <c r="F69" s="243"/>
    </row>
    <row r="70" spans="2:6" ht="24" customHeight="1">
      <c r="B70" s="50">
        <v>4</v>
      </c>
      <c r="C70" s="51" t="s">
        <v>64</v>
      </c>
      <c r="D70" s="23"/>
      <c r="E70" s="23">
        <f t="shared" si="0"/>
        <v>0</v>
      </c>
      <c r="F70" s="243"/>
    </row>
    <row r="71" spans="2:6" ht="24" customHeight="1">
      <c r="B71" s="50">
        <v>5</v>
      </c>
      <c r="C71" s="51" t="s">
        <v>64</v>
      </c>
      <c r="D71" s="23"/>
      <c r="E71" s="23">
        <f t="shared" si="0"/>
        <v>0</v>
      </c>
      <c r="F71" s="243"/>
    </row>
    <row r="72" spans="2:6" ht="24" customHeight="1">
      <c r="B72" s="50">
        <v>6</v>
      </c>
      <c r="C72" s="51" t="s">
        <v>64</v>
      </c>
      <c r="D72" s="23"/>
      <c r="E72" s="23">
        <f t="shared" si="0"/>
        <v>0</v>
      </c>
      <c r="F72" s="243"/>
    </row>
    <row r="73" spans="2:6" ht="24" customHeight="1">
      <c r="B73" s="52">
        <v>7</v>
      </c>
      <c r="C73" s="53" t="s">
        <v>64</v>
      </c>
      <c r="D73" s="54"/>
      <c r="E73" s="54">
        <f t="shared" si="0"/>
        <v>0</v>
      </c>
      <c r="F73" s="243"/>
    </row>
    <row r="74" spans="2:6">
      <c r="B74" s="10"/>
      <c r="C74" s="55"/>
      <c r="D74" s="125"/>
      <c r="E74" s="56"/>
      <c r="F74" s="57"/>
    </row>
    <row r="75" spans="2:6" ht="29.25" customHeight="1">
      <c r="B75" s="229" t="s">
        <v>70</v>
      </c>
      <c r="C75" s="189"/>
      <c r="D75" s="12"/>
      <c r="E75" s="131"/>
      <c r="F75" s="13"/>
    </row>
    <row r="76" spans="2:6" ht="28">
      <c r="B76" s="128" t="s">
        <v>72</v>
      </c>
      <c r="C76" s="128" t="s">
        <v>73</v>
      </c>
      <c r="D76" s="17" t="s">
        <v>74</v>
      </c>
      <c r="E76" s="191" t="s">
        <v>75</v>
      </c>
      <c r="F76" s="191"/>
    </row>
    <row r="77" spans="2:6" ht="43.5" customHeight="1">
      <c r="B77" s="58">
        <v>1</v>
      </c>
      <c r="C77" s="59" t="s">
        <v>76</v>
      </c>
      <c r="D77" s="60"/>
      <c r="E77" s="193"/>
      <c r="F77" s="193"/>
    </row>
    <row r="78" spans="2:6">
      <c r="B78" s="8"/>
      <c r="C78" s="8"/>
      <c r="D78" s="8"/>
      <c r="E78" s="8"/>
      <c r="F78" s="8"/>
    </row>
    <row r="79" spans="2:6">
      <c r="B79" s="125"/>
      <c r="C79" s="125"/>
      <c r="D79" s="125"/>
      <c r="E79" s="125"/>
      <c r="F79" s="125"/>
    </row>
  </sheetData>
  <mergeCells count="28">
    <mergeCell ref="D7:F7"/>
    <mergeCell ref="D8:F8"/>
    <mergeCell ref="D9:F9"/>
    <mergeCell ref="B11:C11"/>
    <mergeCell ref="D11:E11"/>
    <mergeCell ref="E77:F77"/>
    <mergeCell ref="F67:F73"/>
    <mergeCell ref="B61:D61"/>
    <mergeCell ref="B62:D62"/>
    <mergeCell ref="E62:F62"/>
    <mergeCell ref="B63:D63"/>
    <mergeCell ref="E63:F63"/>
    <mergeCell ref="D1:F3"/>
    <mergeCell ref="B64:D64"/>
    <mergeCell ref="E64:F64"/>
    <mergeCell ref="B75:C75"/>
    <mergeCell ref="E76:F76"/>
    <mergeCell ref="B46:C46"/>
    <mergeCell ref="B55:D55"/>
    <mergeCell ref="B57:D57"/>
    <mergeCell ref="E58:F58"/>
    <mergeCell ref="B59:D59"/>
    <mergeCell ref="D12:E12"/>
    <mergeCell ref="B14:D14"/>
    <mergeCell ref="B16:C16"/>
    <mergeCell ref="B43:D43"/>
    <mergeCell ref="B45:D45"/>
    <mergeCell ref="D4:F4"/>
  </mergeCells>
  <phoneticPr fontId="28" type="noConversion"/>
  <printOptions horizontalCentered="1"/>
  <pageMargins left="0.511811023622047" right="0.118110236220472" top="0.74803149606299202" bottom="0.74803149606299202" header="0.31496062992126" footer="0.31496062992126"/>
  <pageSetup paperSize="9" scale="78" fitToHeight="18" orientation="portrait" r:id="rId1"/>
  <headerFooter>
    <oddFooter>&amp;L&amp;D&amp;C&amp;P of &amp;N&amp;R&amp;A</oddFooter>
  </headerFooter>
  <rowBreaks count="1" manualBreakCount="1">
    <brk id="4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9"/>
  <sheetViews>
    <sheetView view="pageBreakPreview" topLeftCell="A48" zoomScale="90" zoomScaleNormal="100" workbookViewId="0">
      <selection activeCell="C12" sqref="C12:I12"/>
    </sheetView>
  </sheetViews>
  <sheetFormatPr defaultColWidth="9" defaultRowHeight="12.5"/>
  <cols>
    <col min="1" max="1" width="25" customWidth="1"/>
    <col min="2" max="2" width="13.54296875" customWidth="1"/>
    <col min="5" max="5" width="13.81640625" customWidth="1"/>
    <col min="7" max="7" width="11.1796875" customWidth="1"/>
    <col min="10" max="10" width="39.26953125" customWidth="1"/>
  </cols>
  <sheetData>
    <row r="1" spans="1:9">
      <c r="A1" s="1"/>
      <c r="B1" s="2"/>
      <c r="C1" s="2"/>
      <c r="D1" s="2"/>
      <c r="E1" s="2"/>
      <c r="F1" s="2"/>
      <c r="G1" s="2"/>
      <c r="H1" s="2"/>
      <c r="I1" s="3"/>
    </row>
    <row r="2" spans="1:9">
      <c r="A2" s="132"/>
      <c r="B2" s="133"/>
      <c r="C2" s="133"/>
      <c r="D2" s="133"/>
      <c r="E2" s="133"/>
      <c r="F2" s="133"/>
      <c r="G2" s="133"/>
      <c r="H2" s="133"/>
      <c r="I2" s="134"/>
    </row>
    <row r="3" spans="1:9">
      <c r="A3" s="132"/>
      <c r="B3" s="133"/>
      <c r="C3" s="133"/>
      <c r="D3" s="133"/>
      <c r="E3" s="133"/>
      <c r="F3" s="133"/>
      <c r="G3" s="133"/>
      <c r="H3" s="133"/>
      <c r="I3" s="134"/>
    </row>
    <row r="4" spans="1:9">
      <c r="A4" s="132"/>
      <c r="B4" s="133"/>
      <c r="C4" s="133"/>
      <c r="D4" s="133"/>
      <c r="E4" s="133"/>
      <c r="F4" s="133"/>
      <c r="G4" s="133"/>
      <c r="H4" s="133"/>
      <c r="I4" s="134"/>
    </row>
    <row r="5" spans="1:9">
      <c r="A5" s="132"/>
      <c r="B5" s="133"/>
      <c r="C5" s="133"/>
      <c r="D5" s="133"/>
      <c r="E5" s="133"/>
      <c r="F5" s="133"/>
      <c r="G5" s="133"/>
      <c r="H5" s="133"/>
      <c r="I5" s="134"/>
    </row>
    <row r="6" spans="1:9">
      <c r="A6" s="132"/>
      <c r="B6" s="133"/>
      <c r="C6" s="133"/>
      <c r="D6" s="133"/>
      <c r="E6" s="133"/>
      <c r="F6" s="133"/>
      <c r="G6" s="133"/>
      <c r="H6" s="133"/>
      <c r="I6" s="134"/>
    </row>
    <row r="7" spans="1:9">
      <c r="A7" s="132"/>
      <c r="B7" s="133"/>
      <c r="C7" s="133"/>
      <c r="D7" s="133"/>
      <c r="E7" s="133"/>
      <c r="F7" s="133"/>
      <c r="G7" s="133"/>
      <c r="H7" s="133"/>
      <c r="I7" s="134"/>
    </row>
    <row r="8" spans="1:9">
      <c r="A8" s="132"/>
      <c r="B8" s="133"/>
      <c r="C8" s="133"/>
      <c r="D8" s="133"/>
      <c r="E8" s="133"/>
      <c r="F8" s="133"/>
      <c r="G8" s="133"/>
      <c r="H8" s="133"/>
      <c r="I8" s="134"/>
    </row>
    <row r="9" spans="1:9">
      <c r="A9" s="132"/>
      <c r="B9" s="133"/>
      <c r="C9" s="133"/>
      <c r="D9" s="133"/>
      <c r="E9" s="133"/>
      <c r="F9" s="133"/>
      <c r="G9" s="133"/>
      <c r="H9" s="133"/>
      <c r="I9" s="134"/>
    </row>
    <row r="10" spans="1:9" ht="14">
      <c r="A10" s="289" t="s">
        <v>1</v>
      </c>
      <c r="B10" s="289"/>
      <c r="C10" s="290" t="str">
        <f>'COVER SHEET'!$E$17</f>
        <v>SAT 308/25</v>
      </c>
      <c r="D10" s="290"/>
      <c r="E10" s="290"/>
      <c r="F10" s="290"/>
      <c r="G10" s="290"/>
      <c r="H10" s="290"/>
      <c r="I10" s="290"/>
    </row>
    <row r="11" spans="1:9" ht="42" customHeight="1">
      <c r="A11" s="289" t="s">
        <v>2</v>
      </c>
      <c r="B11" s="289"/>
      <c r="C11" s="290" t="str">
        <f>'COVER SHEET'!$E$19</f>
        <v xml:space="preserve">THE PROVISION OF TRAVEL MANAGEMENT SERVICES FOR INDIA MEISEA FOR A PERIOD OF 36 MONTHS </v>
      </c>
      <c r="D11" s="290"/>
      <c r="E11" s="290"/>
      <c r="F11" s="290"/>
      <c r="G11" s="290"/>
      <c r="H11" s="290"/>
      <c r="I11" s="290"/>
    </row>
    <row r="12" spans="1:9" ht="22.5" customHeight="1">
      <c r="A12" s="289" t="s">
        <v>3</v>
      </c>
      <c r="B12" s="289"/>
      <c r="C12" s="290">
        <f>'COVER SHEET'!$E$21</f>
        <v>0</v>
      </c>
      <c r="D12" s="290"/>
      <c r="E12" s="290"/>
      <c r="F12" s="290"/>
      <c r="G12" s="290"/>
      <c r="H12" s="290"/>
      <c r="I12" s="290"/>
    </row>
    <row r="13" spans="1:9">
      <c r="A13" s="132"/>
      <c r="B13" s="133"/>
      <c r="C13" s="133"/>
      <c r="D13" s="133"/>
      <c r="E13" s="133"/>
      <c r="F13" s="133"/>
      <c r="G13" s="133"/>
      <c r="H13" s="133"/>
      <c r="I13" s="134"/>
    </row>
    <row r="14" spans="1:9">
      <c r="A14" s="132"/>
      <c r="B14" s="133"/>
      <c r="C14" s="133"/>
      <c r="D14" s="133"/>
      <c r="E14" s="133"/>
      <c r="F14" s="133"/>
      <c r="G14" s="133"/>
      <c r="H14" s="133"/>
      <c r="I14" s="134"/>
    </row>
    <row r="15" spans="1:9" ht="14">
      <c r="A15" s="286" t="s">
        <v>129</v>
      </c>
      <c r="B15" s="287"/>
      <c r="C15" s="287"/>
      <c r="D15" s="287"/>
      <c r="E15" s="287"/>
      <c r="F15" s="287"/>
      <c r="G15" s="287"/>
      <c r="H15" s="287"/>
      <c r="I15" s="288"/>
    </row>
    <row r="16" spans="1:9">
      <c r="A16" s="132" t="s">
        <v>130</v>
      </c>
      <c r="B16" s="133"/>
      <c r="C16" s="133"/>
      <c r="D16" s="133"/>
      <c r="E16" s="133"/>
      <c r="F16" s="133"/>
      <c r="G16" s="133"/>
      <c r="H16" s="133"/>
      <c r="I16" s="134"/>
    </row>
    <row r="17" spans="1:9">
      <c r="A17" s="132"/>
      <c r="B17" s="133"/>
      <c r="C17" s="133"/>
      <c r="D17" s="133"/>
      <c r="E17" s="133"/>
      <c r="F17" s="133"/>
      <c r="G17" s="133"/>
      <c r="H17" s="133"/>
      <c r="I17" s="134"/>
    </row>
    <row r="18" spans="1:9" ht="54.75" customHeight="1">
      <c r="A18" s="265" t="s">
        <v>131</v>
      </c>
      <c r="B18" s="266"/>
      <c r="C18" s="266"/>
      <c r="D18" s="266"/>
      <c r="E18" s="266"/>
      <c r="F18" s="266"/>
      <c r="G18" s="266"/>
      <c r="H18" s="266"/>
      <c r="I18" s="267"/>
    </row>
    <row r="19" spans="1:9">
      <c r="A19" s="256"/>
      <c r="B19" s="257"/>
      <c r="C19" s="257"/>
      <c r="D19" s="257"/>
      <c r="E19" s="257"/>
      <c r="F19" s="257"/>
      <c r="G19" s="257"/>
      <c r="H19" s="257"/>
      <c r="I19" s="258"/>
    </row>
    <row r="20" spans="1:9" ht="21.75" customHeight="1">
      <c r="A20" s="277" t="s">
        <v>132</v>
      </c>
      <c r="B20" s="278"/>
      <c r="C20" s="278"/>
      <c r="D20" s="278"/>
      <c r="E20" s="278"/>
      <c r="F20" s="278"/>
      <c r="G20" s="278"/>
      <c r="H20" s="278"/>
      <c r="I20" s="279"/>
    </row>
    <row r="21" spans="1:9" ht="28.5" customHeight="1">
      <c r="A21" s="280">
        <f>' 1. TRANSACTION FEE ONSITE'!E53</f>
        <v>0</v>
      </c>
      <c r="B21" s="281"/>
      <c r="C21" s="282" t="s">
        <v>133</v>
      </c>
      <c r="D21" s="282"/>
      <c r="E21" s="283"/>
      <c r="F21" s="283"/>
      <c r="G21" s="283"/>
      <c r="H21" s="284"/>
      <c r="I21" s="285"/>
    </row>
    <row r="22" spans="1:9">
      <c r="A22" s="271" t="s">
        <v>134</v>
      </c>
      <c r="B22" s="272"/>
      <c r="C22" s="272"/>
      <c r="D22" s="272"/>
      <c r="E22" s="272"/>
      <c r="F22" s="272"/>
      <c r="G22" s="272"/>
      <c r="H22" s="272"/>
      <c r="I22" s="273"/>
    </row>
    <row r="23" spans="1:9" ht="24" customHeight="1">
      <c r="A23" s="274"/>
      <c r="B23" s="275"/>
      <c r="C23" s="275"/>
      <c r="D23" s="275"/>
      <c r="E23" s="275"/>
      <c r="F23" s="275"/>
      <c r="G23" s="275"/>
      <c r="H23" s="275"/>
      <c r="I23" s="276"/>
    </row>
    <row r="24" spans="1:9" ht="13">
      <c r="A24" s="135"/>
      <c r="B24" s="136"/>
      <c r="C24" s="136"/>
      <c r="D24" s="136"/>
      <c r="E24" s="136"/>
      <c r="F24" s="136"/>
      <c r="G24" s="136"/>
      <c r="H24" s="136"/>
      <c r="I24" s="137"/>
    </row>
    <row r="25" spans="1:9">
      <c r="A25" s="132"/>
      <c r="B25" s="133"/>
      <c r="C25" s="133"/>
      <c r="D25" s="133"/>
      <c r="E25" s="133"/>
      <c r="F25" s="133"/>
      <c r="G25" s="133"/>
      <c r="H25" s="133"/>
      <c r="I25" s="134"/>
    </row>
    <row r="26" spans="1:9" ht="13">
      <c r="A26" s="277" t="s">
        <v>135</v>
      </c>
      <c r="B26" s="278"/>
      <c r="C26" s="278"/>
      <c r="D26" s="278"/>
      <c r="E26" s="278"/>
      <c r="F26" s="278"/>
      <c r="G26" s="278"/>
      <c r="H26" s="278"/>
      <c r="I26" s="279"/>
    </row>
    <row r="27" spans="1:9" ht="28.5" customHeight="1">
      <c r="A27" s="280">
        <f>'2. TRANSACTION FEE OFFSITE '!E53</f>
        <v>0</v>
      </c>
      <c r="B27" s="281"/>
      <c r="C27" s="282" t="s">
        <v>133</v>
      </c>
      <c r="D27" s="282"/>
      <c r="E27" s="283"/>
      <c r="F27" s="283"/>
      <c r="G27" s="283"/>
      <c r="H27" s="284"/>
      <c r="I27" s="285"/>
    </row>
    <row r="28" spans="1:9">
      <c r="A28" s="271" t="s">
        <v>134</v>
      </c>
      <c r="B28" s="272"/>
      <c r="C28" s="272"/>
      <c r="D28" s="272"/>
      <c r="E28" s="272"/>
      <c r="F28" s="272"/>
      <c r="G28" s="272"/>
      <c r="H28" s="272"/>
      <c r="I28" s="273"/>
    </row>
    <row r="29" spans="1:9" ht="34.5" customHeight="1">
      <c r="A29" s="274"/>
      <c r="B29" s="275"/>
      <c r="C29" s="275"/>
      <c r="D29" s="275"/>
      <c r="E29" s="275"/>
      <c r="F29" s="275"/>
      <c r="G29" s="275"/>
      <c r="H29" s="275"/>
      <c r="I29" s="276"/>
    </row>
    <row r="30" spans="1:9">
      <c r="A30" s="132"/>
      <c r="B30" s="133"/>
      <c r="C30" s="133"/>
      <c r="D30" s="133"/>
      <c r="E30" s="133"/>
      <c r="F30" s="133"/>
      <c r="G30" s="133"/>
      <c r="H30" s="133"/>
      <c r="I30" s="134"/>
    </row>
    <row r="31" spans="1:9" ht="13">
      <c r="A31" s="135"/>
      <c r="B31" s="136"/>
      <c r="C31" s="136"/>
      <c r="D31" s="136"/>
      <c r="E31" s="136"/>
      <c r="F31" s="136"/>
      <c r="G31" s="136"/>
      <c r="H31" s="136"/>
      <c r="I31" s="137"/>
    </row>
    <row r="32" spans="1:9" ht="13">
      <c r="A32" s="277" t="s">
        <v>136</v>
      </c>
      <c r="B32" s="278"/>
      <c r="C32" s="278"/>
      <c r="D32" s="278"/>
      <c r="E32" s="278"/>
      <c r="F32" s="278"/>
      <c r="G32" s="278"/>
      <c r="H32" s="278"/>
      <c r="I32" s="279"/>
    </row>
    <row r="33" spans="1:9" ht="30.75" customHeight="1">
      <c r="A33" s="280">
        <f>'3. MANAGEMENT FEE ONSITE'!$E$63</f>
        <v>0</v>
      </c>
      <c r="B33" s="281"/>
      <c r="C33" s="282" t="s">
        <v>133</v>
      </c>
      <c r="D33" s="282"/>
      <c r="E33" s="283"/>
      <c r="F33" s="283"/>
      <c r="G33" s="283"/>
      <c r="H33" s="284"/>
      <c r="I33" s="285"/>
    </row>
    <row r="34" spans="1:9" ht="13.5" customHeight="1">
      <c r="A34" s="271" t="s">
        <v>134</v>
      </c>
      <c r="B34" s="272"/>
      <c r="C34" s="272"/>
      <c r="D34" s="272"/>
      <c r="E34" s="272"/>
      <c r="F34" s="272"/>
      <c r="G34" s="272"/>
      <c r="H34" s="272"/>
      <c r="I34" s="273"/>
    </row>
    <row r="35" spans="1:9" ht="31.5" customHeight="1">
      <c r="A35" s="274"/>
      <c r="B35" s="275"/>
      <c r="C35" s="275"/>
      <c r="D35" s="275"/>
      <c r="E35" s="275"/>
      <c r="F35" s="275"/>
      <c r="G35" s="275"/>
      <c r="H35" s="275"/>
      <c r="I35" s="276"/>
    </row>
    <row r="36" spans="1:9" ht="13">
      <c r="A36" s="135"/>
      <c r="B36" s="136"/>
      <c r="C36" s="136"/>
      <c r="D36" s="136"/>
      <c r="E36" s="136"/>
      <c r="F36" s="136"/>
      <c r="G36" s="136"/>
      <c r="H36" s="136"/>
      <c r="I36" s="137"/>
    </row>
    <row r="37" spans="1:9">
      <c r="A37" s="132"/>
      <c r="B37" s="133"/>
      <c r="C37" s="133"/>
      <c r="D37" s="133"/>
      <c r="E37" s="133"/>
      <c r="F37" s="133"/>
      <c r="G37" s="133"/>
      <c r="H37" s="133"/>
      <c r="I37" s="134"/>
    </row>
    <row r="38" spans="1:9" ht="13">
      <c r="A38" s="277" t="s">
        <v>137</v>
      </c>
      <c r="B38" s="278"/>
      <c r="C38" s="278"/>
      <c r="D38" s="278"/>
      <c r="E38" s="278"/>
      <c r="F38" s="278"/>
      <c r="G38" s="278"/>
      <c r="H38" s="278"/>
      <c r="I38" s="279"/>
    </row>
    <row r="39" spans="1:9" ht="30.75" customHeight="1">
      <c r="A39" s="280">
        <f>'4. MANAGEMENT FEE OFFSITE'!E63</f>
        <v>0</v>
      </c>
      <c r="B39" s="281"/>
      <c r="C39" s="282" t="s">
        <v>133</v>
      </c>
      <c r="D39" s="282"/>
      <c r="E39" s="283"/>
      <c r="F39" s="283"/>
      <c r="G39" s="283"/>
      <c r="H39" s="284"/>
      <c r="I39" s="285"/>
    </row>
    <row r="40" spans="1:9">
      <c r="A40" s="271" t="s">
        <v>134</v>
      </c>
      <c r="B40" s="272"/>
      <c r="C40" s="272"/>
      <c r="D40" s="272"/>
      <c r="E40" s="272"/>
      <c r="F40" s="272"/>
      <c r="G40" s="272"/>
      <c r="H40" s="272"/>
      <c r="I40" s="273"/>
    </row>
    <row r="41" spans="1:9" ht="29.25" customHeight="1">
      <c r="A41" s="274"/>
      <c r="B41" s="275"/>
      <c r="C41" s="275"/>
      <c r="D41" s="275"/>
      <c r="E41" s="275"/>
      <c r="F41" s="275"/>
      <c r="G41" s="275"/>
      <c r="H41" s="275"/>
      <c r="I41" s="276"/>
    </row>
    <row r="42" spans="1:9">
      <c r="A42" s="256"/>
      <c r="B42" s="257"/>
      <c r="C42" s="257"/>
      <c r="D42" s="257"/>
      <c r="E42" s="257"/>
      <c r="F42" s="257"/>
      <c r="G42" s="257"/>
      <c r="H42" s="257"/>
      <c r="I42" s="258"/>
    </row>
    <row r="43" spans="1:9" ht="39" customHeight="1">
      <c r="A43" s="265" t="s">
        <v>138</v>
      </c>
      <c r="B43" s="266"/>
      <c r="C43" s="266"/>
      <c r="D43" s="266"/>
      <c r="E43" s="266"/>
      <c r="F43" s="266"/>
      <c r="G43" s="266"/>
      <c r="H43" s="266"/>
      <c r="I43" s="267"/>
    </row>
    <row r="44" spans="1:9">
      <c r="A44" s="256"/>
      <c r="B44" s="257"/>
      <c r="C44" s="257"/>
      <c r="D44" s="257"/>
      <c r="E44" s="257"/>
      <c r="F44" s="257"/>
      <c r="G44" s="257"/>
      <c r="H44" s="257"/>
      <c r="I44" s="258"/>
    </row>
    <row r="45" spans="1:9" ht="27.75" customHeight="1">
      <c r="A45" s="265" t="s">
        <v>139</v>
      </c>
      <c r="B45" s="266"/>
      <c r="C45" s="266"/>
      <c r="D45" s="266"/>
      <c r="E45" s="266"/>
      <c r="F45" s="266"/>
      <c r="G45" s="266"/>
      <c r="H45" s="266"/>
      <c r="I45" s="267"/>
    </row>
    <row r="46" spans="1:9" ht="10.5" customHeight="1">
      <c r="A46" s="256"/>
      <c r="B46" s="257"/>
      <c r="C46" s="257"/>
      <c r="D46" s="257"/>
      <c r="E46" s="257"/>
      <c r="F46" s="257"/>
      <c r="G46" s="257"/>
      <c r="H46" s="257"/>
      <c r="I46" s="258"/>
    </row>
    <row r="47" spans="1:9" ht="38.25" customHeight="1">
      <c r="A47" s="265" t="s">
        <v>140</v>
      </c>
      <c r="B47" s="266"/>
      <c r="C47" s="266"/>
      <c r="D47" s="266"/>
      <c r="E47" s="266"/>
      <c r="F47" s="266"/>
      <c r="G47" s="266"/>
      <c r="H47" s="266"/>
      <c r="I47" s="267"/>
    </row>
    <row r="48" spans="1:9">
      <c r="A48" s="256"/>
      <c r="B48" s="257"/>
      <c r="C48" s="257"/>
      <c r="D48" s="257"/>
      <c r="E48" s="257"/>
      <c r="F48" s="257"/>
      <c r="G48" s="257"/>
      <c r="H48" s="257"/>
      <c r="I48" s="258"/>
    </row>
    <row r="49" spans="1:9" ht="41.25" customHeight="1">
      <c r="A49" s="268" t="s">
        <v>141</v>
      </c>
      <c r="B49" s="269"/>
      <c r="C49" s="270"/>
      <c r="D49" s="136"/>
      <c r="E49" s="268" t="s">
        <v>142</v>
      </c>
      <c r="F49" s="269"/>
      <c r="G49" s="269"/>
      <c r="H49" s="269"/>
      <c r="I49" s="270"/>
    </row>
    <row r="50" spans="1:9" ht="22.5" customHeight="1">
      <c r="A50" s="256" t="s">
        <v>143</v>
      </c>
      <c r="B50" s="257"/>
      <c r="C50" s="257"/>
      <c r="D50" s="257"/>
      <c r="E50" s="257"/>
      <c r="F50" s="257"/>
      <c r="G50" s="257"/>
      <c r="H50" s="257"/>
      <c r="I50" s="258"/>
    </row>
    <row r="51" spans="1:9" ht="23.25" customHeight="1">
      <c r="A51" s="256" t="s">
        <v>144</v>
      </c>
      <c r="B51" s="257"/>
      <c r="C51" s="257"/>
      <c r="D51" s="257"/>
      <c r="E51" s="257"/>
      <c r="F51" s="257"/>
      <c r="G51" s="257"/>
      <c r="H51" s="257"/>
      <c r="I51" s="258"/>
    </row>
    <row r="52" spans="1:9">
      <c r="A52" s="256"/>
      <c r="B52" s="257"/>
      <c r="C52" s="257"/>
      <c r="D52" s="257"/>
      <c r="E52" s="257"/>
      <c r="F52" s="257"/>
      <c r="G52" s="257"/>
      <c r="H52" s="257"/>
      <c r="I52" s="258"/>
    </row>
    <row r="53" spans="1:9" ht="13">
      <c r="A53" s="262" t="s">
        <v>145</v>
      </c>
      <c r="B53" s="263"/>
      <c r="C53" s="263"/>
      <c r="D53" s="263"/>
      <c r="E53" s="263"/>
      <c r="F53" s="263"/>
      <c r="G53" s="263"/>
      <c r="H53" s="263"/>
      <c r="I53" s="264"/>
    </row>
    <row r="54" spans="1:9">
      <c r="A54" s="256"/>
      <c r="B54" s="257"/>
      <c r="C54" s="257"/>
      <c r="D54" s="257"/>
      <c r="E54" s="257"/>
      <c r="F54" s="257"/>
      <c r="G54" s="257"/>
      <c r="H54" s="257"/>
      <c r="I54" s="258"/>
    </row>
    <row r="55" spans="1:9">
      <c r="A55" s="256" t="s">
        <v>146</v>
      </c>
      <c r="B55" s="257"/>
      <c r="C55" s="257"/>
      <c r="D55" s="257"/>
      <c r="E55" s="257"/>
      <c r="F55" s="257"/>
      <c r="G55" s="257"/>
      <c r="H55" s="257"/>
      <c r="I55" s="258"/>
    </row>
    <row r="56" spans="1:9">
      <c r="A56" s="256" t="s">
        <v>147</v>
      </c>
      <c r="B56" s="257"/>
      <c r="C56" s="257"/>
      <c r="D56" s="257"/>
      <c r="E56" s="257"/>
      <c r="F56" s="257"/>
      <c r="G56" s="257"/>
      <c r="H56" s="257"/>
      <c r="I56" s="258"/>
    </row>
    <row r="57" spans="1:9">
      <c r="A57" s="256" t="s">
        <v>148</v>
      </c>
      <c r="B57" s="257"/>
      <c r="C57" s="257"/>
      <c r="D57" s="257"/>
      <c r="E57" s="257"/>
      <c r="F57" s="257"/>
      <c r="G57" s="257"/>
      <c r="H57" s="257"/>
      <c r="I57" s="258"/>
    </row>
    <row r="58" spans="1:9">
      <c r="A58" s="256" t="s">
        <v>149</v>
      </c>
      <c r="B58" s="257"/>
      <c r="C58" s="257"/>
      <c r="D58" s="257"/>
      <c r="E58" s="257"/>
      <c r="F58" s="257"/>
      <c r="G58" s="257"/>
      <c r="H58" s="257"/>
      <c r="I58" s="258"/>
    </row>
    <row r="59" spans="1:9">
      <c r="A59" s="259"/>
      <c r="B59" s="260"/>
      <c r="C59" s="260"/>
      <c r="D59" s="260"/>
      <c r="E59" s="260"/>
      <c r="F59" s="260"/>
      <c r="G59" s="260"/>
      <c r="H59" s="260"/>
      <c r="I59" s="261"/>
    </row>
  </sheetData>
  <mergeCells count="56">
    <mergeCell ref="A10:B10"/>
    <mergeCell ref="C10:I10"/>
    <mergeCell ref="A11:B11"/>
    <mergeCell ref="C11:I11"/>
    <mergeCell ref="A12:B12"/>
    <mergeCell ref="C12:I12"/>
    <mergeCell ref="A15:I15"/>
    <mergeCell ref="A18:I18"/>
    <mergeCell ref="A19:I19"/>
    <mergeCell ref="A20:I20"/>
    <mergeCell ref="A21:B21"/>
    <mergeCell ref="C21:D21"/>
    <mergeCell ref="E21:G21"/>
    <mergeCell ref="H21:I21"/>
    <mergeCell ref="A22:I22"/>
    <mergeCell ref="A23:I23"/>
    <mergeCell ref="A26:I26"/>
    <mergeCell ref="A27:B27"/>
    <mergeCell ref="C27:D27"/>
    <mergeCell ref="E27:G27"/>
    <mergeCell ref="H27:I27"/>
    <mergeCell ref="A28:I28"/>
    <mergeCell ref="A29:I29"/>
    <mergeCell ref="A32:I32"/>
    <mergeCell ref="A33:B33"/>
    <mergeCell ref="C33:D33"/>
    <mergeCell ref="E33:G33"/>
    <mergeCell ref="H33:I33"/>
    <mergeCell ref="A34:I34"/>
    <mergeCell ref="A35:I35"/>
    <mergeCell ref="A38:I38"/>
    <mergeCell ref="A39:B39"/>
    <mergeCell ref="C39:D39"/>
    <mergeCell ref="E39:G39"/>
    <mergeCell ref="H39:I39"/>
    <mergeCell ref="A40:I40"/>
    <mergeCell ref="A41:I41"/>
    <mergeCell ref="A42:I42"/>
    <mergeCell ref="A43:I43"/>
    <mergeCell ref="A44:I44"/>
    <mergeCell ref="A45:I45"/>
    <mergeCell ref="A46:I46"/>
    <mergeCell ref="A47:I47"/>
    <mergeCell ref="A48:I48"/>
    <mergeCell ref="A49:C49"/>
    <mergeCell ref="E49:I49"/>
    <mergeCell ref="A50:I50"/>
    <mergeCell ref="A51:I51"/>
    <mergeCell ref="A52:I52"/>
    <mergeCell ref="A53:I53"/>
    <mergeCell ref="A54:I54"/>
    <mergeCell ref="A55:I55"/>
    <mergeCell ref="A56:I56"/>
    <mergeCell ref="A57:I57"/>
    <mergeCell ref="A58:I58"/>
    <mergeCell ref="A59:I59"/>
  </mergeCells>
  <phoneticPr fontId="28" type="noConversion"/>
  <printOptions horizontalCentered="1"/>
  <pageMargins left="0.511811023622047" right="0.118110236220472" top="0.74803149606299202" bottom="0.74803149606299202" header="0.31496062992126" footer="0.31496062992126"/>
  <pageSetup paperSize="9" scale="90" fitToHeight="18" orientation="portrait" r:id="rId1"/>
  <headerFooter>
    <oddFooter>&amp;L&amp;D&amp;C&amp;P of &amp;N&amp;R&amp;A</oddFooter>
  </headerFooter>
  <rowBreaks count="1" manualBreakCount="1">
    <brk id="4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 1. TRANSACTION FEE ONSITE</vt:lpstr>
      <vt:lpstr>2. TRANSACTION FEE OFFSITE </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Alick Burger</dc:creator>
  <cp:keywords/>
  <dc:description/>
  <cp:lastModifiedBy>Francina Tlali</cp:lastModifiedBy>
  <cp:revision/>
  <dcterms:created xsi:type="dcterms:W3CDTF">2007-09-21T10:17:00Z</dcterms:created>
  <dcterms:modified xsi:type="dcterms:W3CDTF">2025-11-03T08:49:04Z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ECA3868FF8F74F268973A4D5C75CEB96</vt:lpwstr>
  </property>
  <property fmtid="{D5CDD505-2E9C-101B-9397-08002B2CF9AE}" pid="3" name="KSOProductBuildVer">
    <vt:lpwstr>2052-11.1.0.10578</vt:lpwstr>
  </property>
</Properties>
</file>