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joburgcloudoutlook-my.sharepoint.com/personal/30064631_joburg_org_za/Documents/"/>
    </mc:Choice>
  </mc:AlternateContent>
  <xr:revisionPtr revIDLastSave="3" documentId="8_{9C5D3DBE-8DDD-4208-9C6B-1BF0F4A2F86A}" xr6:coauthVersionLast="47" xr6:coauthVersionMax="47" xr10:uidLastSave="{09355DB6-754B-44E3-B56D-F8C800AF40D0}"/>
  <bookViews>
    <workbookView xWindow="-110" yWindow="-110" windowWidth="19420" windowHeight="10300" xr2:uid="{00000000-000D-0000-FFFF-FFFF00000000}"/>
  </bookViews>
  <sheets>
    <sheet name="COJ RATES COMPARISON 2023" sheetId="3" r:id="rId1"/>
    <sheet name="Sheet1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4" i="3" l="1"/>
  <c r="C24" i="3"/>
  <c r="E24" i="3"/>
  <c r="F24" i="3"/>
  <c r="F12" i="3"/>
  <c r="E12" i="3"/>
  <c r="C12" i="3"/>
  <c r="B12" i="3"/>
  <c r="D10" i="4"/>
  <c r="E11" i="3" l="1"/>
  <c r="C11" i="3"/>
  <c r="E23" i="3"/>
  <c r="C23" i="3"/>
  <c r="E3" i="3"/>
  <c r="C3" i="3"/>
  <c r="F23" i="3" l="1"/>
  <c r="F11" i="3"/>
  <c r="F3" i="3"/>
  <c r="E10" i="3"/>
  <c r="E4" i="3" l="1"/>
  <c r="C9" i="3"/>
  <c r="C10" i="3" l="1"/>
  <c r="E9" i="3"/>
  <c r="E8" i="3"/>
  <c r="C8" i="3"/>
  <c r="E7" i="3"/>
  <c r="C7" i="3"/>
  <c r="E6" i="3"/>
  <c r="C6" i="3"/>
  <c r="E5" i="3"/>
  <c r="C5" i="3"/>
  <c r="C4" i="3"/>
  <c r="E2" i="3"/>
  <c r="C2" i="3"/>
  <c r="F6" i="3" l="1"/>
  <c r="F9" i="3"/>
  <c r="F4" i="3"/>
  <c r="F7" i="3"/>
  <c r="F2" i="3"/>
  <c r="F5" i="3"/>
  <c r="F10" i="3"/>
  <c r="F8" i="3"/>
  <c r="E19" i="3" l="1"/>
  <c r="C19" i="3"/>
  <c r="E18" i="3"/>
  <c r="C18" i="3"/>
  <c r="E17" i="3"/>
  <c r="C17" i="3"/>
  <c r="E16" i="3"/>
  <c r="C16" i="3"/>
  <c r="E15" i="3"/>
  <c r="C15" i="3"/>
  <c r="F17" i="3" l="1"/>
  <c r="F19" i="3"/>
  <c r="F18" i="3"/>
  <c r="F16" i="3"/>
  <c r="F15" i="3"/>
  <c r="E22" i="3"/>
  <c r="C22" i="3"/>
  <c r="E21" i="3"/>
  <c r="C21" i="3"/>
  <c r="E20" i="3"/>
  <c r="C20" i="3"/>
  <c r="E14" i="3"/>
  <c r="C14" i="3"/>
  <c r="F21" i="3" l="1"/>
  <c r="F22" i="3"/>
  <c r="F20" i="3"/>
  <c r="F14" i="3"/>
</calcChain>
</file>

<file path=xl/sharedStrings.xml><?xml version="1.0" encoding="utf-8"?>
<sst xmlns="http://schemas.openxmlformats.org/spreadsheetml/2006/main" count="64" uniqueCount="39">
  <si>
    <t>Gross Premium 
Including Vat and 
Commission</t>
  </si>
  <si>
    <t>VAT = 15%</t>
  </si>
  <si>
    <t>Commission 
Rate%</t>
  </si>
  <si>
    <t>Commission 
Rebate Net of Vat</t>
  </si>
  <si>
    <t>Insurer</t>
  </si>
  <si>
    <t>Public Liability</t>
  </si>
  <si>
    <t>AIG</t>
  </si>
  <si>
    <t xml:space="preserve">Directors and Officers </t>
  </si>
  <si>
    <t>Sasria- Assets</t>
  </si>
  <si>
    <t>Total</t>
  </si>
  <si>
    <t>-</t>
  </si>
  <si>
    <t>Nett 
Premium EXCL.
Vat and Commission</t>
  </si>
  <si>
    <t>Nett 
Premium. EXCL.
Vat and Commission</t>
  </si>
  <si>
    <t>Assets  All Risks XOL</t>
  </si>
  <si>
    <t>Contractors All Risks</t>
  </si>
  <si>
    <t>GPA</t>
  </si>
  <si>
    <t>EPL</t>
  </si>
  <si>
    <t>Sasria CAR</t>
  </si>
  <si>
    <t>Chubb</t>
  </si>
  <si>
    <t>Sasria soc</t>
  </si>
  <si>
    <t>Sasria Soc</t>
  </si>
  <si>
    <t>Hollard &amp; others</t>
  </si>
  <si>
    <t>Hollard &amp; IUM</t>
  </si>
  <si>
    <t>Mirabilis &amp; Hollard</t>
  </si>
  <si>
    <t>TYPE OF COVER 
2022 - 2023</t>
  </si>
  <si>
    <t>Assets  All Risks Primary</t>
  </si>
  <si>
    <t>Assets  All Primary</t>
  </si>
  <si>
    <t xml:space="preserve"> </t>
  </si>
  <si>
    <t>Commercial Crime</t>
  </si>
  <si>
    <t>Global</t>
  </si>
  <si>
    <t>IUM</t>
  </si>
  <si>
    <t>TYPE OF COVER 
2023 - 2024</t>
  </si>
  <si>
    <t>Uk</t>
  </si>
  <si>
    <t>Hollard,&amp; 3 more insurers</t>
  </si>
  <si>
    <t>Hollard</t>
  </si>
  <si>
    <t>Partner Risk Solutions</t>
  </si>
  <si>
    <t>Axxis</t>
  </si>
  <si>
    <t>Bryte</t>
  </si>
  <si>
    <t>Emerald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</si>
</sst>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 [$R-1C09]\ * #,##0.00_ ;_ [$R-1C09]\ * \-#,##0.00_ ;_ [$R-1C09]\ * &quot;-&quot;??_ ;_ @_ "/>
    <numFmt numFmtId="165" formatCode="_-[$R-1C09]* #,##0.00_-;\-[$R-1C09]* #,##0.00_-;_-[$R-1C09]* &quot;-&quot;??_-;_-@_-"/>
    <numFmt numFmtId="166" formatCode="&quot;R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b/>
      <sz val="8"/>
      <color rgb="FFFF000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b/>
      <sz val="8"/>
      <color theme="4"/>
      <name val="Arial"/>
      <family val="2"/>
    </font>
    <font>
      <sz val="8"/>
      <color theme="4"/>
      <name val="Arial"/>
      <family val="2"/>
    </font>
    <font>
      <b/>
      <sz val="8"/>
      <name val="Arial"/>
      <family val="2"/>
    </font>
    <font>
      <b/>
      <sz val="8"/>
      <color rgb="FF00B0F0"/>
      <name val="Arial"/>
      <family val="2"/>
    </font>
    <font>
      <sz val="10"/>
      <color theme="1"/>
      <name val="Arial"/>
      <family val="2"/>
    </font>
    <font>
      <sz val="11"/>
      <color rgb="FF00B0F0"/>
      <name val="Calibri"/>
      <family val="2"/>
      <scheme val="minor"/>
    </font>
    <font>
      <b/>
      <sz val="11"/>
      <color rgb="FF00B0F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8">
    <xf numFmtId="0" fontId="0" fillId="0" borderId="0" xfId="0"/>
    <xf numFmtId="166" fontId="0" fillId="0" borderId="0" xfId="0" applyNumberFormat="1"/>
    <xf numFmtId="165" fontId="0" fillId="0" borderId="0" xfId="0" applyNumberFormat="1"/>
    <xf numFmtId="10" fontId="0" fillId="0" borderId="0" xfId="0" applyNumberFormat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4" xfId="0" applyFont="1" applyBorder="1"/>
    <xf numFmtId="164" fontId="5" fillId="0" borderId="5" xfId="0" applyNumberFormat="1" applyFont="1" applyBorder="1"/>
    <xf numFmtId="9" fontId="5" fillId="0" borderId="5" xfId="0" applyNumberFormat="1" applyFont="1" applyBorder="1"/>
    <xf numFmtId="0" fontId="5" fillId="0" borderId="6" xfId="0" applyFont="1" applyBorder="1"/>
    <xf numFmtId="165" fontId="2" fillId="0" borderId="3" xfId="0" applyNumberFormat="1" applyFont="1" applyBorder="1"/>
    <xf numFmtId="164" fontId="6" fillId="2" borderId="5" xfId="0" applyNumberFormat="1" applyFont="1" applyFill="1" applyBorder="1"/>
    <xf numFmtId="0" fontId="7" fillId="0" borderId="0" xfId="0" applyFont="1"/>
    <xf numFmtId="0" fontId="3" fillId="0" borderId="9" xfId="0" applyFont="1" applyBorder="1" applyAlignment="1">
      <alignment horizontal="center"/>
    </xf>
    <xf numFmtId="0" fontId="5" fillId="0" borderId="10" xfId="0" applyFont="1" applyBorder="1"/>
    <xf numFmtId="0" fontId="3" fillId="0" borderId="10" xfId="0" applyFont="1" applyBorder="1"/>
    <xf numFmtId="165" fontId="7" fillId="0" borderId="0" xfId="0" applyNumberFormat="1" applyFont="1"/>
    <xf numFmtId="0" fontId="5" fillId="0" borderId="11" xfId="0" applyFont="1" applyBorder="1"/>
    <xf numFmtId="0" fontId="3" fillId="0" borderId="9" xfId="0" applyFont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4" fillId="0" borderId="12" xfId="0" applyFont="1" applyBorder="1"/>
    <xf numFmtId="9" fontId="2" fillId="0" borderId="13" xfId="1" applyFont="1" applyBorder="1"/>
    <xf numFmtId="0" fontId="4" fillId="0" borderId="3" xfId="0" applyFont="1" applyBorder="1"/>
    <xf numFmtId="0" fontId="3" fillId="3" borderId="7" xfId="0" applyFont="1" applyFill="1" applyBorder="1"/>
    <xf numFmtId="164" fontId="3" fillId="3" borderId="8" xfId="0" applyNumberFormat="1" applyFont="1" applyFill="1" applyBorder="1"/>
    <xf numFmtId="0" fontId="5" fillId="3" borderId="8" xfId="0" applyFont="1" applyFill="1" applyBorder="1" applyAlignment="1">
      <alignment horizontal="center"/>
    </xf>
    <xf numFmtId="164" fontId="3" fillId="0" borderId="5" xfId="0" applyNumberFormat="1" applyFont="1" applyBorder="1"/>
    <xf numFmtId="165" fontId="9" fillId="0" borderId="3" xfId="0" applyNumberFormat="1" applyFont="1" applyBorder="1"/>
    <xf numFmtId="0" fontId="5" fillId="0" borderId="3" xfId="0" applyFont="1" applyBorder="1"/>
    <xf numFmtId="164" fontId="3" fillId="3" borderId="7" xfId="0" applyNumberFormat="1" applyFont="1" applyFill="1" applyBorder="1"/>
    <xf numFmtId="164" fontId="4" fillId="3" borderId="8" xfId="0" applyNumberFormat="1" applyFont="1" applyFill="1" applyBorder="1"/>
    <xf numFmtId="164" fontId="5" fillId="2" borderId="3" xfId="0" applyNumberFormat="1" applyFont="1" applyFill="1" applyBorder="1"/>
    <xf numFmtId="164" fontId="5" fillId="0" borderId="3" xfId="0" applyNumberFormat="1" applyFont="1" applyBorder="1"/>
    <xf numFmtId="9" fontId="5" fillId="0" borderId="3" xfId="0" applyNumberFormat="1" applyFont="1" applyBorder="1"/>
    <xf numFmtId="164" fontId="3" fillId="0" borderId="3" xfId="0" applyNumberFormat="1" applyFont="1" applyBorder="1"/>
    <xf numFmtId="9" fontId="2" fillId="0" borderId="3" xfId="1" applyFont="1" applyBorder="1"/>
    <xf numFmtId="0" fontId="3" fillId="4" borderId="3" xfId="0" applyFont="1" applyFill="1" applyBorder="1"/>
    <xf numFmtId="164" fontId="3" fillId="4" borderId="3" xfId="0" applyNumberFormat="1" applyFont="1" applyFill="1" applyBorder="1"/>
    <xf numFmtId="0" fontId="5" fillId="4" borderId="3" xfId="0" applyFont="1" applyFill="1" applyBorder="1" applyAlignment="1">
      <alignment horizontal="center"/>
    </xf>
    <xf numFmtId="43" fontId="0" fillId="0" borderId="0" xfId="2" applyFont="1"/>
    <xf numFmtId="164" fontId="5" fillId="0" borderId="13" xfId="0" applyNumberFormat="1" applyFont="1" applyBorder="1"/>
    <xf numFmtId="164" fontId="5" fillId="0" borderId="4" xfId="0" applyNumberFormat="1" applyFont="1" applyBorder="1"/>
    <xf numFmtId="164" fontId="3" fillId="4" borderId="13" xfId="0" applyNumberFormat="1" applyFont="1" applyFill="1" applyBorder="1"/>
    <xf numFmtId="164" fontId="3" fillId="0" borderId="13" xfId="0" applyNumberFormat="1" applyFont="1" applyBorder="1"/>
    <xf numFmtId="0" fontId="5" fillId="0" borderId="5" xfId="0" applyFont="1" applyBorder="1"/>
    <xf numFmtId="0" fontId="5" fillId="4" borderId="14" xfId="0" applyFont="1" applyFill="1" applyBorder="1"/>
    <xf numFmtId="0" fontId="10" fillId="5" borderId="3" xfId="0" applyFont="1" applyFill="1" applyBorder="1" applyAlignment="1">
      <alignment horizontal="center" wrapText="1"/>
    </xf>
    <xf numFmtId="164" fontId="6" fillId="0" borderId="5" xfId="0" applyNumberFormat="1" applyFont="1" applyBorder="1"/>
    <xf numFmtId="9" fontId="11" fillId="3" borderId="8" xfId="0" applyNumberFormat="1" applyFont="1" applyFill="1" applyBorder="1"/>
    <xf numFmtId="165" fontId="11" fillId="3" borderId="8" xfId="0" applyNumberFormat="1" applyFont="1" applyFill="1" applyBorder="1"/>
    <xf numFmtId="9" fontId="11" fillId="0" borderId="13" xfId="1" applyFont="1" applyBorder="1"/>
    <xf numFmtId="164" fontId="10" fillId="0" borderId="5" xfId="0" applyNumberFormat="1" applyFont="1" applyBorder="1"/>
    <xf numFmtId="164" fontId="0" fillId="0" borderId="0" xfId="0" applyNumberFormat="1"/>
    <xf numFmtId="9" fontId="0" fillId="0" borderId="0" xfId="0" applyNumberFormat="1"/>
    <xf numFmtId="164" fontId="10" fillId="2" borderId="5" xfId="0" applyNumberFormat="1" applyFont="1" applyFill="1" applyBorder="1"/>
    <xf numFmtId="165" fontId="12" fillId="0" borderId="3" xfId="0" applyNumberFormat="1" applyFont="1" applyBorder="1"/>
    <xf numFmtId="0" fontId="7" fillId="0" borderId="3" xfId="2" applyNumberFormat="1" applyFont="1" applyBorder="1"/>
    <xf numFmtId="0" fontId="0" fillId="0" borderId="3" xfId="0" applyBorder="1"/>
    <xf numFmtId="0" fontId="7" fillId="0" borderId="3" xfId="0" applyFont="1" applyBorder="1"/>
    <xf numFmtId="0" fontId="7" fillId="0" borderId="3" xfId="1" applyNumberFormat="1" applyFont="1" applyBorder="1"/>
    <xf numFmtId="165" fontId="7" fillId="0" borderId="3" xfId="0" applyNumberFormat="1" applyFont="1" applyBorder="1"/>
    <xf numFmtId="9" fontId="4" fillId="0" borderId="13" xfId="1" applyFont="1" applyBorder="1"/>
    <xf numFmtId="9" fontId="11" fillId="2" borderId="13" xfId="1" applyFont="1" applyFill="1" applyBorder="1"/>
    <xf numFmtId="165" fontId="11" fillId="2" borderId="3" xfId="0" applyNumberFormat="1" applyFont="1" applyFill="1" applyBorder="1"/>
    <xf numFmtId="0" fontId="13" fillId="0" borderId="0" xfId="0" applyFont="1"/>
    <xf numFmtId="0" fontId="14" fillId="0" borderId="0" xfId="0" applyFont="1"/>
    <xf numFmtId="164" fontId="10" fillId="6" borderId="5" xfId="0" applyNumberFormat="1" applyFont="1" applyFill="1" applyBorder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zoomScale="120" zoomScaleNormal="120" workbookViewId="0">
      <selection activeCell="B13" sqref="B13"/>
    </sheetView>
  </sheetViews>
  <sheetFormatPr defaultRowHeight="14.5" x14ac:dyDescent="0.35"/>
  <cols>
    <col min="1" max="1" width="20.7265625" customWidth="1"/>
    <col min="2" max="2" width="16" bestFit="1" customWidth="1"/>
    <col min="3" max="3" width="13.26953125" bestFit="1" customWidth="1"/>
    <col min="4" max="4" width="11.1796875" bestFit="1" customWidth="1"/>
    <col min="5" max="5" width="14.54296875" bestFit="1" customWidth="1"/>
    <col min="6" max="6" width="17.7265625" bestFit="1" customWidth="1"/>
    <col min="7" max="7" width="17.54296875" customWidth="1"/>
    <col min="8" max="8" width="5.81640625" bestFit="1" customWidth="1"/>
    <col min="9" max="9" width="17.81640625" bestFit="1" customWidth="1"/>
    <col min="10" max="10" width="46.26953125" bestFit="1" customWidth="1"/>
    <col min="11" max="11" width="12" bestFit="1" customWidth="1"/>
    <col min="12" max="13" width="12.54296875" bestFit="1" customWidth="1"/>
  </cols>
  <sheetData>
    <row r="1" spans="1:13" ht="33" thickBot="1" x14ac:dyDescent="0.4">
      <c r="A1" s="47" t="s">
        <v>31</v>
      </c>
      <c r="B1" s="19" t="s">
        <v>0</v>
      </c>
      <c r="C1" s="5" t="s">
        <v>1</v>
      </c>
      <c r="D1" s="4" t="s">
        <v>2</v>
      </c>
      <c r="E1" s="4" t="s">
        <v>3</v>
      </c>
      <c r="F1" s="4" t="s">
        <v>12</v>
      </c>
      <c r="G1" s="6" t="s">
        <v>4</v>
      </c>
      <c r="H1" s="21"/>
      <c r="I1" s="23"/>
      <c r="J1" s="66"/>
    </row>
    <row r="2" spans="1:13" x14ac:dyDescent="0.35">
      <c r="A2" s="7" t="s">
        <v>25</v>
      </c>
      <c r="B2" s="67">
        <v>133000000</v>
      </c>
      <c r="C2" s="8">
        <f>B2-(B2/115%)</f>
        <v>17347826.086956516</v>
      </c>
      <c r="D2" s="9">
        <v>0.2</v>
      </c>
      <c r="E2" s="8">
        <f t="shared" ref="E2:E11" si="0">B2*D2/115%</f>
        <v>23130434.782608699</v>
      </c>
      <c r="F2" s="27">
        <f>B2-E2-C2</f>
        <v>92521739.130434781</v>
      </c>
      <c r="G2" s="10" t="s">
        <v>34</v>
      </c>
      <c r="H2" s="22"/>
      <c r="I2" s="11"/>
      <c r="J2" s="65"/>
    </row>
    <row r="3" spans="1:13" x14ac:dyDescent="0.35">
      <c r="A3" s="7" t="s">
        <v>13</v>
      </c>
      <c r="B3" s="67">
        <v>11594101.640000001</v>
      </c>
      <c r="C3" s="8">
        <f>B3-(B3/115%)</f>
        <v>1512274.1269565206</v>
      </c>
      <c r="D3" s="9">
        <v>0.2</v>
      </c>
      <c r="E3" s="8">
        <f t="shared" si="0"/>
        <v>2016365.502608696</v>
      </c>
      <c r="F3" s="27">
        <f>B3-E3-C3</f>
        <v>8065462.010434784</v>
      </c>
      <c r="G3" s="10" t="s">
        <v>33</v>
      </c>
      <c r="H3" s="22"/>
      <c r="I3" s="11"/>
      <c r="J3" s="65"/>
    </row>
    <row r="4" spans="1:13" x14ac:dyDescent="0.35">
      <c r="A4" s="7" t="s">
        <v>14</v>
      </c>
      <c r="B4" s="12">
        <v>4300272.24</v>
      </c>
      <c r="C4" s="8">
        <f>B4-(B4/115%)</f>
        <v>560905.07478260854</v>
      </c>
      <c r="D4" s="9">
        <v>0.2</v>
      </c>
      <c r="E4" s="8">
        <f t="shared" si="0"/>
        <v>747873.43304347841</v>
      </c>
      <c r="F4" s="27">
        <f>B4-E4-C4</f>
        <v>2991493.7321739132</v>
      </c>
      <c r="G4" s="10" t="s">
        <v>23</v>
      </c>
      <c r="H4" s="62"/>
      <c r="I4" s="11"/>
      <c r="J4" s="65"/>
    </row>
    <row r="5" spans="1:13" x14ac:dyDescent="0.35">
      <c r="A5" s="7" t="s">
        <v>15</v>
      </c>
      <c r="B5" s="48">
        <v>652073</v>
      </c>
      <c r="C5" s="8">
        <f>B5-(B5/115%)</f>
        <v>85053</v>
      </c>
      <c r="D5" s="9">
        <v>0.2</v>
      </c>
      <c r="E5" s="8">
        <f t="shared" si="0"/>
        <v>113404.00000000001</v>
      </c>
      <c r="F5" s="52">
        <f>B5-E5-C5</f>
        <v>453616</v>
      </c>
      <c r="G5" s="10" t="s">
        <v>6</v>
      </c>
      <c r="H5" s="51"/>
      <c r="I5" s="28"/>
      <c r="J5" s="65"/>
    </row>
    <row r="6" spans="1:13" x14ac:dyDescent="0.35">
      <c r="A6" s="7" t="s">
        <v>7</v>
      </c>
      <c r="B6" s="52">
        <v>2483250</v>
      </c>
      <c r="C6" s="8">
        <f t="shared" ref="C6:C11" si="1">B6-(B6/115%)</f>
        <v>323902.17391304346</v>
      </c>
      <c r="D6" s="9">
        <v>0.2</v>
      </c>
      <c r="E6" s="8">
        <f t="shared" si="0"/>
        <v>431869.56521739135</v>
      </c>
      <c r="F6" s="27">
        <f t="shared" ref="F6:F11" si="2">B6-E6-C6</f>
        <v>1727478.2608695652</v>
      </c>
      <c r="G6" s="10" t="s">
        <v>6</v>
      </c>
      <c r="H6" s="22"/>
      <c r="I6" s="11"/>
      <c r="J6" s="65"/>
    </row>
    <row r="7" spans="1:13" x14ac:dyDescent="0.35">
      <c r="A7" s="7" t="s">
        <v>16</v>
      </c>
      <c r="B7" s="55">
        <v>2100000</v>
      </c>
      <c r="C7" s="8">
        <f t="shared" si="1"/>
        <v>273913.04347826075</v>
      </c>
      <c r="D7" s="9">
        <v>0.2</v>
      </c>
      <c r="E7" s="8">
        <f t="shared" si="0"/>
        <v>365217.39130434784</v>
      </c>
      <c r="F7" s="27">
        <f t="shared" si="2"/>
        <v>1460869.5652173914</v>
      </c>
      <c r="G7" s="10" t="s">
        <v>6</v>
      </c>
      <c r="H7" s="22"/>
      <c r="I7" s="11"/>
      <c r="J7" s="65"/>
    </row>
    <row r="8" spans="1:13" x14ac:dyDescent="0.35">
      <c r="A8" s="7" t="s">
        <v>5</v>
      </c>
      <c r="B8" s="48">
        <v>12929347.65</v>
      </c>
      <c r="C8" s="8">
        <f t="shared" si="1"/>
        <v>1686436.6499999985</v>
      </c>
      <c r="D8" s="9">
        <v>0.2</v>
      </c>
      <c r="E8" s="8">
        <f t="shared" si="0"/>
        <v>2248582.2000000002</v>
      </c>
      <c r="F8" s="27">
        <f t="shared" si="2"/>
        <v>8994328.8000000007</v>
      </c>
      <c r="G8" s="10" t="s">
        <v>30</v>
      </c>
      <c r="H8" s="63"/>
      <c r="I8" s="64"/>
      <c r="J8" s="65"/>
      <c r="K8" t="s">
        <v>27</v>
      </c>
    </row>
    <row r="9" spans="1:13" x14ac:dyDescent="0.35">
      <c r="A9" s="7" t="s">
        <v>8</v>
      </c>
      <c r="B9" s="12">
        <v>10006917.199999999</v>
      </c>
      <c r="C9" s="8">
        <f>B9-(B9/115%)</f>
        <v>1305250.0695652161</v>
      </c>
      <c r="D9" s="9">
        <v>0.15</v>
      </c>
      <c r="E9" s="8">
        <f t="shared" si="0"/>
        <v>1305250.0695652172</v>
      </c>
      <c r="F9" s="27">
        <f t="shared" si="2"/>
        <v>7396417.0608695652</v>
      </c>
      <c r="G9" s="10" t="s">
        <v>19</v>
      </c>
      <c r="H9" s="22"/>
      <c r="I9" s="11"/>
      <c r="J9" s="65"/>
    </row>
    <row r="10" spans="1:13" x14ac:dyDescent="0.35">
      <c r="A10" s="29" t="s">
        <v>17</v>
      </c>
      <c r="B10" s="32">
        <v>887574.27</v>
      </c>
      <c r="C10" s="33">
        <f t="shared" si="1"/>
        <v>115770.5569565217</v>
      </c>
      <c r="D10" s="34">
        <v>0.15</v>
      </c>
      <c r="E10" s="33">
        <f t="shared" si="0"/>
        <v>115770.55695652176</v>
      </c>
      <c r="F10" s="35">
        <f t="shared" si="2"/>
        <v>656033.15608695662</v>
      </c>
      <c r="G10" s="29" t="s">
        <v>20</v>
      </c>
      <c r="H10" s="36"/>
      <c r="I10" s="11"/>
      <c r="J10" s="65"/>
      <c r="K10" s="1"/>
      <c r="L10" s="1"/>
    </row>
    <row r="11" spans="1:13" x14ac:dyDescent="0.35">
      <c r="A11" s="29" t="s">
        <v>28</v>
      </c>
      <c r="B11" s="8">
        <v>3632620</v>
      </c>
      <c r="C11" s="8">
        <f t="shared" si="1"/>
        <v>473819.99999999953</v>
      </c>
      <c r="D11" s="9">
        <v>0</v>
      </c>
      <c r="E11" s="8">
        <f t="shared" si="0"/>
        <v>0</v>
      </c>
      <c r="F11" s="27">
        <f t="shared" si="2"/>
        <v>3158800.0000000005</v>
      </c>
      <c r="G11" s="29" t="s">
        <v>29</v>
      </c>
      <c r="H11" s="36"/>
      <c r="I11" s="11"/>
      <c r="J11" s="65"/>
      <c r="K11" s="1"/>
      <c r="L11" s="1"/>
    </row>
    <row r="12" spans="1:13" ht="15" thickBot="1" x14ac:dyDescent="0.4">
      <c r="A12" s="24" t="s">
        <v>9</v>
      </c>
      <c r="B12" s="25">
        <f>SUM(B2:B10)</f>
        <v>177953536</v>
      </c>
      <c r="C12" s="25">
        <f>SUM(C2:C10)</f>
        <v>23211330.782608688</v>
      </c>
      <c r="D12" s="26" t="s">
        <v>10</v>
      </c>
      <c r="E12" s="25">
        <f>SUM(E2:E10)</f>
        <v>30474767.501304355</v>
      </c>
      <c r="F12" s="30">
        <f>SUM(F2:F11)</f>
        <v>127426237.71608694</v>
      </c>
      <c r="G12" s="31"/>
      <c r="H12" s="49"/>
      <c r="I12" s="50"/>
      <c r="J12" s="65"/>
      <c r="K12" s="3"/>
      <c r="M12" s="1"/>
    </row>
    <row r="13" spans="1:13" ht="32.5" x14ac:dyDescent="0.35">
      <c r="A13" s="20" t="s">
        <v>24</v>
      </c>
      <c r="B13" s="19" t="s">
        <v>0</v>
      </c>
      <c r="C13" s="5" t="s">
        <v>1</v>
      </c>
      <c r="D13" s="4" t="s">
        <v>2</v>
      </c>
      <c r="E13" s="4" t="s">
        <v>3</v>
      </c>
      <c r="F13" s="4" t="s">
        <v>11</v>
      </c>
      <c r="G13" s="14" t="s">
        <v>4</v>
      </c>
      <c r="H13" s="17"/>
      <c r="I13" s="13"/>
      <c r="K13" s="3"/>
    </row>
    <row r="14" spans="1:13" x14ac:dyDescent="0.35">
      <c r="A14" s="7" t="s">
        <v>26</v>
      </c>
      <c r="B14" s="12">
        <v>119387007.34999999</v>
      </c>
      <c r="C14" s="8">
        <f t="shared" ref="C14:C23" si="3">B14-(B14/115%)</f>
        <v>15572218.349999994</v>
      </c>
      <c r="D14" s="9">
        <v>0.2</v>
      </c>
      <c r="E14" s="8">
        <f t="shared" ref="E14:E23" si="4">B14*D14/115%</f>
        <v>20762957.800000001</v>
      </c>
      <c r="F14" s="27">
        <f t="shared" ref="F14:F23" si="5">B14-E14-C14</f>
        <v>83051831.200000003</v>
      </c>
      <c r="G14" s="15" t="s">
        <v>22</v>
      </c>
      <c r="M14" s="1"/>
    </row>
    <row r="15" spans="1:13" x14ac:dyDescent="0.35">
      <c r="A15" s="7" t="s">
        <v>13</v>
      </c>
      <c r="B15" s="8">
        <v>10979648.630000001</v>
      </c>
      <c r="C15" s="8">
        <f t="shared" si="3"/>
        <v>1432128.0821739119</v>
      </c>
      <c r="D15" s="9">
        <v>0.2</v>
      </c>
      <c r="E15" s="8">
        <f t="shared" si="4"/>
        <v>1909504.1095652177</v>
      </c>
      <c r="F15" s="27">
        <f t="shared" si="5"/>
        <v>7638016.4382608719</v>
      </c>
      <c r="G15" s="15" t="s">
        <v>21</v>
      </c>
      <c r="I15" s="2"/>
      <c r="K15" s="40"/>
    </row>
    <row r="16" spans="1:13" x14ac:dyDescent="0.35">
      <c r="A16" s="7" t="s">
        <v>14</v>
      </c>
      <c r="B16" s="12">
        <v>3909338.4</v>
      </c>
      <c r="C16" s="8">
        <f t="shared" si="3"/>
        <v>509913.70434782561</v>
      </c>
      <c r="D16" s="9">
        <v>0.2</v>
      </c>
      <c r="E16" s="8">
        <f t="shared" si="4"/>
        <v>679884.93913043488</v>
      </c>
      <c r="F16" s="27">
        <f t="shared" si="5"/>
        <v>2719539.7565217395</v>
      </c>
      <c r="G16" s="15" t="s">
        <v>23</v>
      </c>
    </row>
    <row r="17" spans="1:9" x14ac:dyDescent="0.35">
      <c r="A17" s="7" t="s">
        <v>15</v>
      </c>
      <c r="B17" s="48">
        <v>652073</v>
      </c>
      <c r="C17" s="8">
        <f t="shared" si="3"/>
        <v>85053</v>
      </c>
      <c r="D17" s="9">
        <v>0.2</v>
      </c>
      <c r="E17" s="8">
        <f t="shared" si="4"/>
        <v>113404.00000000001</v>
      </c>
      <c r="F17" s="27">
        <f t="shared" si="5"/>
        <v>453616</v>
      </c>
      <c r="G17" s="16" t="s">
        <v>18</v>
      </c>
      <c r="I17" s="2"/>
    </row>
    <row r="18" spans="1:9" x14ac:dyDescent="0.35">
      <c r="A18" s="7" t="s">
        <v>7</v>
      </c>
      <c r="B18" s="48">
        <v>2365000</v>
      </c>
      <c r="C18" s="8">
        <f t="shared" si="3"/>
        <v>308478.26086956495</v>
      </c>
      <c r="D18" s="9">
        <v>0.2</v>
      </c>
      <c r="E18" s="8">
        <f t="shared" si="4"/>
        <v>411304.34782608697</v>
      </c>
      <c r="F18" s="27">
        <f t="shared" si="5"/>
        <v>1645217.3913043481</v>
      </c>
      <c r="G18" s="15" t="s">
        <v>6</v>
      </c>
      <c r="I18" s="2"/>
    </row>
    <row r="19" spans="1:9" x14ac:dyDescent="0.35">
      <c r="A19" s="7" t="s">
        <v>16</v>
      </c>
      <c r="B19" s="12">
        <v>2000000</v>
      </c>
      <c r="C19" s="8">
        <f t="shared" si="3"/>
        <v>260869.56521739112</v>
      </c>
      <c r="D19" s="9">
        <v>0.2</v>
      </c>
      <c r="E19" s="8">
        <f t="shared" si="4"/>
        <v>347826.08695652179</v>
      </c>
      <c r="F19" s="27">
        <f t="shared" si="5"/>
        <v>1391304.3478260871</v>
      </c>
      <c r="G19" s="15" t="s">
        <v>6</v>
      </c>
      <c r="H19" s="13"/>
      <c r="I19" s="2"/>
    </row>
    <row r="20" spans="1:9" x14ac:dyDescent="0.35">
      <c r="A20" s="7" t="s">
        <v>5</v>
      </c>
      <c r="B20" s="48">
        <v>24439800</v>
      </c>
      <c r="C20" s="8">
        <f t="shared" si="3"/>
        <v>3187800</v>
      </c>
      <c r="D20" s="9">
        <v>0.2</v>
      </c>
      <c r="E20" s="8">
        <f t="shared" si="4"/>
        <v>4250400</v>
      </c>
      <c r="F20" s="27">
        <f t="shared" si="5"/>
        <v>17001600</v>
      </c>
      <c r="G20" s="15" t="s">
        <v>6</v>
      </c>
      <c r="H20" s="13"/>
    </row>
    <row r="21" spans="1:9" x14ac:dyDescent="0.35">
      <c r="A21" s="7" t="s">
        <v>8</v>
      </c>
      <c r="B21" s="12">
        <v>9204895.8000000007</v>
      </c>
      <c r="C21" s="8">
        <f t="shared" si="3"/>
        <v>1200638.5826086951</v>
      </c>
      <c r="D21" s="9">
        <v>0.15</v>
      </c>
      <c r="E21" s="8">
        <f t="shared" si="4"/>
        <v>1200638.5826086958</v>
      </c>
      <c r="F21" s="27">
        <f t="shared" si="5"/>
        <v>6803618.6347826095</v>
      </c>
      <c r="G21" s="18" t="s">
        <v>19</v>
      </c>
      <c r="H21" s="13"/>
      <c r="I21" s="17"/>
    </row>
    <row r="22" spans="1:9" x14ac:dyDescent="0.35">
      <c r="A22" s="29" t="s">
        <v>17</v>
      </c>
      <c r="B22" s="32">
        <v>807979.79</v>
      </c>
      <c r="C22" s="33">
        <f t="shared" si="3"/>
        <v>105388.66826086957</v>
      </c>
      <c r="D22" s="34">
        <v>0.15</v>
      </c>
      <c r="E22" s="41">
        <f t="shared" si="4"/>
        <v>105388.66826086957</v>
      </c>
      <c r="F22" s="44">
        <f t="shared" si="5"/>
        <v>597202.4534782609</v>
      </c>
      <c r="G22" s="45" t="s">
        <v>20</v>
      </c>
      <c r="H22" s="13"/>
      <c r="I22" s="13"/>
    </row>
    <row r="23" spans="1:9" x14ac:dyDescent="0.35">
      <c r="A23" s="29" t="s">
        <v>28</v>
      </c>
      <c r="B23" s="8">
        <v>3404000</v>
      </c>
      <c r="C23" s="8">
        <f t="shared" si="3"/>
        <v>444000</v>
      </c>
      <c r="D23" s="9">
        <v>0</v>
      </c>
      <c r="E23" s="42">
        <f t="shared" si="4"/>
        <v>0</v>
      </c>
      <c r="F23" s="44">
        <f t="shared" si="5"/>
        <v>2960000</v>
      </c>
      <c r="G23" s="45" t="s">
        <v>32</v>
      </c>
      <c r="H23" s="13"/>
      <c r="I23" s="13"/>
    </row>
    <row r="24" spans="1:9" ht="15" thickBot="1" x14ac:dyDescent="0.4">
      <c r="A24" s="37" t="s">
        <v>9</v>
      </c>
      <c r="B24" s="38">
        <f>SUM(B14:B23)</f>
        <v>177149742.97</v>
      </c>
      <c r="C24" s="38">
        <f>SUM(C14:C23)</f>
        <v>23106488.213478256</v>
      </c>
      <c r="D24" s="39"/>
      <c r="E24" s="43">
        <f>SUM(E14:E23)</f>
        <v>29781308.534347828</v>
      </c>
      <c r="F24" s="43">
        <f>SUM(F14:F23)</f>
        <v>124261946.22217393</v>
      </c>
      <c r="G24" s="46"/>
      <c r="H24" s="13"/>
      <c r="I24" s="17"/>
    </row>
    <row r="25" spans="1:9" x14ac:dyDescent="0.35">
      <c r="B25" s="53"/>
      <c r="C25" s="53"/>
      <c r="D25" s="54"/>
      <c r="E25" s="53"/>
      <c r="F25" s="53"/>
      <c r="I25" s="2"/>
    </row>
  </sheetData>
  <pageMargins left="0.7" right="0.7" top="0.75" bottom="0.75" header="0.3" footer="0.3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E6DB7-1B28-4221-8080-9CE233E3DDA9}">
  <dimension ref="C4:E10"/>
  <sheetViews>
    <sheetView workbookViewId="0">
      <selection activeCell="D14" sqref="D14"/>
    </sheetView>
  </sheetViews>
  <sheetFormatPr defaultRowHeight="14.5" x14ac:dyDescent="0.35"/>
  <cols>
    <col min="3" max="3" width="21" bestFit="1" customWidth="1"/>
    <col min="4" max="4" width="10.26953125" bestFit="1" customWidth="1"/>
    <col min="5" max="5" width="5" bestFit="1" customWidth="1"/>
  </cols>
  <sheetData>
    <row r="4" spans="3:5" x14ac:dyDescent="0.35">
      <c r="C4" s="56" t="s">
        <v>35</v>
      </c>
      <c r="D4" s="57">
        <v>3.5</v>
      </c>
      <c r="E4" s="58"/>
    </row>
    <row r="5" spans="3:5" x14ac:dyDescent="0.35">
      <c r="C5" s="59" t="s">
        <v>36</v>
      </c>
      <c r="D5" s="57">
        <v>8.5</v>
      </c>
      <c r="E5" s="58">
        <v>12.5</v>
      </c>
    </row>
    <row r="6" spans="3:5" x14ac:dyDescent="0.35">
      <c r="C6" s="59" t="s">
        <v>37</v>
      </c>
      <c r="D6" s="57">
        <v>10</v>
      </c>
      <c r="E6" s="58">
        <v>15</v>
      </c>
    </row>
    <row r="7" spans="3:5" x14ac:dyDescent="0.35">
      <c r="C7" s="59" t="s">
        <v>34</v>
      </c>
      <c r="D7" s="57">
        <v>43</v>
      </c>
      <c r="E7" s="58"/>
    </row>
    <row r="8" spans="3:5" x14ac:dyDescent="0.35">
      <c r="C8" s="59" t="s">
        <v>38</v>
      </c>
      <c r="D8" s="60">
        <v>35</v>
      </c>
      <c r="E8" s="58"/>
    </row>
    <row r="9" spans="3:5" x14ac:dyDescent="0.35">
      <c r="C9" s="58"/>
      <c r="D9" s="59"/>
      <c r="E9" s="58"/>
    </row>
    <row r="10" spans="3:5" x14ac:dyDescent="0.35">
      <c r="C10" s="58" t="s">
        <v>9</v>
      </c>
      <c r="D10" s="61">
        <f>SUM(D4:D9)</f>
        <v>100</v>
      </c>
      <c r="E10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COJ RATES COMPARISON 2023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Mashigo</dc:creator>
  <cp:lastModifiedBy>Sipho Makhanya</cp:lastModifiedBy>
  <cp:lastPrinted>2021-06-29T16:23:11Z</cp:lastPrinted>
  <dcterms:created xsi:type="dcterms:W3CDTF">2020-02-18T14:26:58Z</dcterms:created>
  <dcterms:modified xsi:type="dcterms:W3CDTF">2023-12-14T14:58:25Z</dcterms:modified>
</cp:coreProperties>
</file>