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Z:\Users\Thator\Desktop\RFB and RFQ Projects\2025 Remedy Allocations\WO0000000028647 x-ray\"/>
    </mc:Choice>
  </mc:AlternateContent>
  <xr:revisionPtr revIDLastSave="0" documentId="13_ncr:1_{A1EF468A-7249-49BE-9760-9395083FD4B2}" xr6:coauthVersionLast="36" xr6:coauthVersionMax="47" xr10:uidLastSave="{00000000-0000-0000-0000-000000000000}"/>
  <bookViews>
    <workbookView xWindow="0" yWindow="0" windowWidth="23040" windowHeight="8772" activeTab="3" xr2:uid="{00000000-000D-0000-FFFF-FFFF00000000}"/>
  </bookViews>
  <sheets>
    <sheet name="SUMMARY SHEET" sheetId="12" r:id="rId1"/>
    <sheet name="PRICING SCHEDULE A " sheetId="10" r:id="rId2"/>
    <sheet name="PRICING SCHEDULE B" sheetId="9" r:id="rId3"/>
    <sheet name="PRICING SCHEDULE C" sheetId="6" r:id="rId4"/>
  </sheets>
  <externalReferences>
    <externalReference r:id="rId5"/>
  </externalReferences>
  <definedNames>
    <definedName name="_xlnm.Print_Area" localSheetId="1">'PRICING SCHEDULE A '!$A:$G</definedName>
    <definedName name="_xlnm.Print_Area" localSheetId="2">'PRICING SCHEDULE B'!$A:$X</definedName>
    <definedName name="_xlnm.Print_Area" localSheetId="3">'PRICING SCHEDULE C'!$A:$X</definedName>
    <definedName name="_xlnm.Print_Area" localSheetId="0">'SUMMARY SHEET'!$A:$F</definedName>
    <definedName name="_xlnm.Print_Titles" localSheetId="1">'PRICING SCHEDULE A '!$1:$7</definedName>
    <definedName name="_xlnm.Print_Titles" localSheetId="2">'PRICING SCHEDULE B'!$1:$7</definedName>
    <definedName name="_xlnm.Print_Titles" localSheetId="3">'PRICING SCHEDULE C'!$1:$7</definedName>
    <definedName name="_xlnm.Print_Titles" localSheetId="0">'SUMMARY SHEET'!$1:$7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0" l="1"/>
  <c r="F31" i="10"/>
  <c r="F32" i="10"/>
  <c r="F29" i="10"/>
  <c r="F24" i="10"/>
  <c r="F25" i="10"/>
  <c r="F28" i="10" l="1"/>
  <c r="R44" i="9"/>
  <c r="R45" i="9"/>
  <c r="R46" i="9"/>
  <c r="R47" i="9"/>
  <c r="R48" i="9"/>
  <c r="R43" i="9"/>
  <c r="N44" i="9"/>
  <c r="N45" i="9"/>
  <c r="N46" i="9"/>
  <c r="N47" i="9"/>
  <c r="N48" i="9"/>
  <c r="N43" i="9"/>
  <c r="J44" i="9"/>
  <c r="J45" i="9"/>
  <c r="J46" i="9"/>
  <c r="J47" i="9"/>
  <c r="J48" i="9"/>
  <c r="J43" i="9"/>
  <c r="F38" i="6"/>
  <c r="F37" i="6"/>
  <c r="F36" i="6"/>
  <c r="F35" i="6"/>
  <c r="F34" i="6"/>
  <c r="F33" i="6"/>
  <c r="F32" i="6"/>
  <c r="F31" i="6"/>
  <c r="F30" i="6"/>
  <c r="F29" i="6"/>
  <c r="F28" i="6"/>
  <c r="F27" i="6"/>
  <c r="F26" i="6"/>
  <c r="F25" i="6"/>
  <c r="F24" i="6"/>
  <c r="F23" i="6"/>
  <c r="F37" i="9"/>
  <c r="F36" i="9"/>
  <c r="F35" i="9"/>
  <c r="F34" i="9"/>
  <c r="F33" i="9"/>
  <c r="F32" i="9"/>
  <c r="F31" i="9"/>
  <c r="F30" i="9"/>
  <c r="F29" i="9"/>
  <c r="F28" i="9"/>
  <c r="F27" i="9"/>
  <c r="F26" i="9"/>
  <c r="F37" i="10"/>
  <c r="F36" i="10"/>
  <c r="F35" i="10"/>
  <c r="F34" i="10"/>
  <c r="F27" i="10"/>
  <c r="F26" i="10"/>
  <c r="V48" i="9"/>
  <c r="F48" i="9"/>
  <c r="V47" i="9"/>
  <c r="F47" i="9"/>
  <c r="V46" i="9"/>
  <c r="F46" i="9"/>
  <c r="V45" i="9"/>
  <c r="F45" i="9"/>
  <c r="V44" i="9"/>
  <c r="F44" i="9"/>
  <c r="V43" i="9"/>
  <c r="F43" i="9"/>
  <c r="V37" i="9"/>
  <c r="R37" i="9"/>
  <c r="N37" i="9"/>
  <c r="J37" i="9"/>
  <c r="V36" i="9"/>
  <c r="R36" i="9"/>
  <c r="N36" i="9"/>
  <c r="J36" i="9"/>
  <c r="V35" i="9"/>
  <c r="R35" i="9"/>
  <c r="N35" i="9"/>
  <c r="J35" i="9"/>
  <c r="V34" i="9"/>
  <c r="R34" i="9"/>
  <c r="N34" i="9"/>
  <c r="J34" i="9"/>
  <c r="V33" i="9"/>
  <c r="R33" i="9"/>
  <c r="N33" i="9"/>
  <c r="J33" i="9"/>
  <c r="V32" i="9"/>
  <c r="R32" i="9"/>
  <c r="N32" i="9"/>
  <c r="J32" i="9"/>
  <c r="V31" i="9"/>
  <c r="R31" i="9"/>
  <c r="N31" i="9"/>
  <c r="J31" i="9"/>
  <c r="V30" i="9"/>
  <c r="R30" i="9"/>
  <c r="N30" i="9"/>
  <c r="J30" i="9"/>
  <c r="V29" i="9"/>
  <c r="R29" i="9"/>
  <c r="N29" i="9"/>
  <c r="J29" i="9"/>
  <c r="V28" i="9"/>
  <c r="R28" i="9"/>
  <c r="N28" i="9"/>
  <c r="J28" i="9"/>
  <c r="B28" i="9"/>
  <c r="V27" i="9"/>
  <c r="R27" i="9"/>
  <c r="N27" i="9"/>
  <c r="J27" i="9"/>
  <c r="V26" i="9"/>
  <c r="R26" i="9"/>
  <c r="N26" i="9"/>
  <c r="J26" i="9"/>
  <c r="Q25" i="9"/>
  <c r="V38" i="6"/>
  <c r="V37" i="6"/>
  <c r="V36" i="6"/>
  <c r="V35" i="6"/>
  <c r="V34" i="6"/>
  <c r="V33" i="6"/>
  <c r="V32" i="6"/>
  <c r="V31" i="6"/>
  <c r="V30" i="6"/>
  <c r="V29" i="6"/>
  <c r="V28" i="6"/>
  <c r="V27" i="6"/>
  <c r="V26" i="6"/>
  <c r="V25" i="6"/>
  <c r="V24" i="6"/>
  <c r="V23" i="6"/>
  <c r="R24" i="6"/>
  <c r="R25" i="6"/>
  <c r="R26" i="6"/>
  <c r="R27" i="6"/>
  <c r="R28" i="6"/>
  <c r="R29" i="6"/>
  <c r="R30" i="6"/>
  <c r="R31" i="6"/>
  <c r="R32" i="6"/>
  <c r="R33" i="6"/>
  <c r="R34" i="6"/>
  <c r="R35" i="6"/>
  <c r="R36" i="6"/>
  <c r="R37" i="6"/>
  <c r="R38" i="6"/>
  <c r="R23" i="6"/>
  <c r="N24" i="6"/>
  <c r="N25" i="6"/>
  <c r="N26" i="6"/>
  <c r="N27" i="6"/>
  <c r="N28" i="6"/>
  <c r="N29" i="6"/>
  <c r="N30" i="6"/>
  <c r="N31" i="6"/>
  <c r="N32" i="6"/>
  <c r="N33" i="6"/>
  <c r="N34" i="6"/>
  <c r="N35" i="6"/>
  <c r="N36" i="6"/>
  <c r="N37" i="6"/>
  <c r="N38" i="6"/>
  <c r="N23" i="6"/>
  <c r="J24" i="6"/>
  <c r="J25" i="6"/>
  <c r="J26" i="6"/>
  <c r="J27" i="6"/>
  <c r="J28" i="6"/>
  <c r="J29" i="6"/>
  <c r="J30" i="6"/>
  <c r="J31" i="6"/>
  <c r="J32" i="6"/>
  <c r="J33" i="6"/>
  <c r="J34" i="6"/>
  <c r="J35" i="6"/>
  <c r="J36" i="6"/>
  <c r="J37" i="6"/>
  <c r="J38" i="6"/>
  <c r="J23" i="6"/>
  <c r="F23" i="10" l="1"/>
  <c r="V25" i="9"/>
  <c r="R25" i="9"/>
  <c r="F33" i="10"/>
  <c r="W33" i="9"/>
  <c r="W30" i="9"/>
  <c r="W37" i="9"/>
  <c r="W36" i="9"/>
  <c r="W32" i="9"/>
  <c r="W31" i="9"/>
  <c r="W29" i="9"/>
  <c r="W28" i="9"/>
  <c r="W35" i="9"/>
  <c r="W34" i="9"/>
  <c r="F25" i="9"/>
  <c r="W27" i="9"/>
  <c r="W26" i="9"/>
  <c r="F22" i="6"/>
  <c r="J42" i="9"/>
  <c r="F42" i="9"/>
  <c r="J25" i="9"/>
  <c r="N25" i="9"/>
  <c r="V42" i="9"/>
  <c r="N42" i="9"/>
  <c r="R42" i="9"/>
  <c r="R22" i="6"/>
  <c r="V22" i="6"/>
  <c r="N22" i="6"/>
  <c r="J22" i="6"/>
  <c r="W25" i="9" l="1"/>
  <c r="F38" i="10"/>
  <c r="W22" i="6"/>
  <c r="W39" i="6" s="1"/>
  <c r="W40" i="6" s="1"/>
  <c r="W41" i="6" s="1"/>
  <c r="C25" i="12" s="1"/>
  <c r="W42" i="9"/>
  <c r="W49" i="9" l="1"/>
  <c r="W50" i="9" s="1"/>
  <c r="W51" i="9" s="1"/>
  <c r="C24" i="12" s="1"/>
  <c r="F39" i="10"/>
  <c r="F40" i="10" s="1"/>
  <c r="C23" i="12" s="1"/>
  <c r="C26" i="12" l="1"/>
</calcChain>
</file>

<file path=xl/sharedStrings.xml><?xml version="1.0" encoding="utf-8"?>
<sst xmlns="http://schemas.openxmlformats.org/spreadsheetml/2006/main" count="492" uniqueCount="172">
  <si>
    <t>Item No</t>
  </si>
  <si>
    <t>Unit of measure</t>
  </si>
  <si>
    <t>VAT (@15%)</t>
  </si>
  <si>
    <t>1. INSTRUCTION FOR COMPLETING THE PRICING SCHEDULE</t>
  </si>
  <si>
    <t xml:space="preserve">Qty </t>
  </si>
  <si>
    <t>Unit Price 
(Excl VAT)</t>
  </si>
  <si>
    <t>SUPPLY CHAIN MANAGEMENT</t>
  </si>
  <si>
    <t xml:space="preserve">Bidder Name </t>
  </si>
  <si>
    <t>Goods/Service description</t>
  </si>
  <si>
    <t>TOTAL  BID PRICE (INCL VAT)</t>
  </si>
  <si>
    <t>Name</t>
  </si>
  <si>
    <t>Date</t>
  </si>
  <si>
    <t>Capacity</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</si>
  <si>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</si>
  <si>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Price clarification comment</t>
  </si>
  <si>
    <t>Signature (above)</t>
  </si>
  <si>
    <t>Each</t>
  </si>
  <si>
    <t xml:space="preserve">Line Price </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</si>
  <si>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</si>
  <si>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</si>
  <si>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RFB No</t>
  </si>
  <si>
    <t>RFB Title</t>
  </si>
  <si>
    <t>YEAR 1</t>
  </si>
  <si>
    <t>YEAR 2</t>
  </si>
  <si>
    <t>Quarterly</t>
  </si>
  <si>
    <t>TOTAL  BID PRICE (EXCL VAT)</t>
  </si>
  <si>
    <t xml:space="preserve">Line Price-TOTAL </t>
  </si>
  <si>
    <t>All Years</t>
  </si>
  <si>
    <t>Document name:</t>
  </si>
  <si>
    <t>Centurion</t>
  </si>
  <si>
    <t>Durban</t>
  </si>
  <si>
    <t>Cape Town</t>
  </si>
  <si>
    <t>Certified formal training for operators</t>
  </si>
  <si>
    <t>Per person</t>
  </si>
  <si>
    <t>Labour – technical team (technician) during normal hours (08:00 to 17:00). 
This rate will be applicable from time of arrival to site, up to time of leaving the site</t>
  </si>
  <si>
    <t>Per Technician/
Assistant</t>
  </si>
  <si>
    <t>Estimated Quantity in Hours</t>
  </si>
  <si>
    <t>Labour – technical team (assistant) during normal hours (08:00 to 17:00). 
This rate will be applicable from time of arrival to site, up to time of leaving the site</t>
  </si>
  <si>
    <t>Labour – technical team (technician) during afterhours (Weekdays 17:00 to 08:00 and Saturdays 00:00 to 23:59). 
This rate will be applicable from time of arrival to site, up to time of leaving the site.</t>
  </si>
  <si>
    <t xml:space="preserve">Labour – technical team (assistant) during afterhours (Weekdays 17:00 to 08:00 and Saturdays 00:00 to 23:59). 
This rate will be applicable from time of arrival to site, up to time of leaving the site. </t>
  </si>
  <si>
    <t>Labour – technical team (technician) during afterhours (Sundays 00:00 to 23:59). 
This rate will be applicable from time of arrival to site, up to time of leaving the site</t>
  </si>
  <si>
    <t>Labour – technical team (assistant) during afterhours (Sundays 00:00 to 23:59). 
This rate will be applicable from time of arrival to site, up to time of leaving the site</t>
  </si>
  <si>
    <t>YEAR 3</t>
  </si>
  <si>
    <t>YEAR 4</t>
  </si>
  <si>
    <t>Pietermaritzburg</t>
  </si>
  <si>
    <t xml:space="preserve">Annual Escalation </t>
  </si>
  <si>
    <t xml:space="preserve">Procurement of X-ray and Walk Through Metal Detector Machines with Maintenance and Support for the Period of Sixty (60) Months for SITA Erasmuskloof, Centurion, Beta, Numerus, Pietermaritzburg, Durban, Cape Town, East London, Gqeberha, Middelburg (MP), Bloemfontein &amp; Kimberley offices </t>
  </si>
  <si>
    <t>MIDDELBURG (MP)</t>
  </si>
  <si>
    <t>Integration of CCTV and X-ray machines</t>
  </si>
  <si>
    <t>Erasmsukloof</t>
  </si>
  <si>
    <t>East London</t>
  </si>
  <si>
    <t>Gqeberha</t>
  </si>
  <si>
    <t>Bloemfontein</t>
  </si>
  <si>
    <t>Kimberley</t>
  </si>
  <si>
    <t>YEAR 5</t>
  </si>
  <si>
    <t xml:space="preserve">number of visits first year </t>
  </si>
  <si>
    <t>X-ray generator</t>
  </si>
  <si>
    <t>Electric motor roller</t>
  </si>
  <si>
    <t>Motor drive</t>
  </si>
  <si>
    <t>Support roller</t>
  </si>
  <si>
    <t>Transmission board</t>
  </si>
  <si>
    <t>Detector board</t>
  </si>
  <si>
    <t>Smart card</t>
  </si>
  <si>
    <t>Control board</t>
  </si>
  <si>
    <t>Electric board</t>
  </si>
  <si>
    <t>IR sensor emission</t>
  </si>
  <si>
    <t>IR sensor – receiving</t>
  </si>
  <si>
    <t>Server power input</t>
  </si>
  <si>
    <t>Keyboard</t>
  </si>
  <si>
    <t>Detector cable</t>
  </si>
  <si>
    <t>X-ray indicator</t>
  </si>
  <si>
    <t>AC contactor</t>
  </si>
  <si>
    <t>Service Package</t>
  </si>
  <si>
    <t>Total Year 1</t>
  </si>
  <si>
    <t>Total Year 5</t>
  </si>
  <si>
    <t>Total Year 4</t>
  </si>
  <si>
    <t>Total Year 3</t>
  </si>
  <si>
    <t>Total Year 2</t>
  </si>
  <si>
    <t>Numerus</t>
  </si>
  <si>
    <t>ONCE OF INSTALLATION PROJECT IN YEAR 1</t>
  </si>
  <si>
    <t>INTEGRATION, TRAINING, COC, PROJECT MANAGER AND CLOSE OUT REPORTS</t>
  </si>
  <si>
    <t>Closed Out Report (Handover) &amp; Manuals &amp; Keys - per site</t>
  </si>
  <si>
    <t>Project Manager for once off installation</t>
  </si>
  <si>
    <t xml:space="preserve"> Quantity </t>
  </si>
  <si>
    <t>YEAR 1 - TO COMMENCE AFTER 6 MONTH INSTALLATION PERIOD</t>
  </si>
  <si>
    <t xml:space="preserve"> Quantity</t>
  </si>
  <si>
    <t>Quantity</t>
  </si>
  <si>
    <t xml:space="preserve">Quantity </t>
  </si>
  <si>
    <t xml:space="preserve"> PLANNED PREVENTATIVE MAINTENANCE  - TO COMMENCE AFTER INSTALLATION PROJECT OF 6 MONTHS </t>
  </si>
  <si>
    <t xml:space="preserve">CORRECTIVE MAINTENANCE PACKAGE  - WILL BE APPLICABLE FROM YEAR 1 TO YEAR 5 - WILL ONLY BE USED AS AND WHEN REQUIRED </t>
  </si>
  <si>
    <t>Total</t>
  </si>
  <si>
    <t>Total BID Price including VAT</t>
  </si>
  <si>
    <t>Goods/Service description - Critical spares will be purchased in year 1 and from year 2 to 5 -only as and when required</t>
  </si>
  <si>
    <t>SUMMARY TOTAL PRICE</t>
  </si>
  <si>
    <t>SCHEDULE A</t>
  </si>
  <si>
    <t>SCHEDULE B</t>
  </si>
  <si>
    <t>SCHEDULE C</t>
  </si>
  <si>
    <t>Pricing Schedule C - Critical Spares available for five (5) years</t>
  </si>
  <si>
    <t>Planned Preventive Maintenance and Corrective Maintnenace for five ( 5) years</t>
  </si>
  <si>
    <t>Critical Spares available for five (5) years</t>
  </si>
  <si>
    <t xml:space="preserve">SUMMARY </t>
  </si>
  <si>
    <t xml:space="preserve">TOTAL ESTIMATED CORRECTIVE MAINTENANCE LABOUR FEE (OVER CONTRACT LIFESPAN -5 YEARS) - Please note that the call out fee and transport fee must be included in this rate please. Will not be accepted separately </t>
  </si>
  <si>
    <t>Document Name:</t>
  </si>
  <si>
    <t xml:space="preserve">Bidder Name: </t>
  </si>
  <si>
    <t>Removal of Old System and Installation of new system - Once off project</t>
  </si>
  <si>
    <t>Pricing schedule A</t>
  </si>
  <si>
    <t>NB: BIDDER MUST COMPLETE SCHEDULE A, B AND C AND SUBMIT THE SUMMARY SHEET PLUS ALL THE PRICING SCHEDULES</t>
  </si>
  <si>
    <t>Pricing schedule B</t>
  </si>
  <si>
    <t>Pricing schedule C</t>
  </si>
  <si>
    <t xml:space="preserve">Price Clarification Comments </t>
  </si>
  <si>
    <t xml:space="preserve">Pricing schedule - Summary Sheet </t>
  </si>
  <si>
    <t>Pricing Schedule B - Planned Preventative Maintenance and Corrective Maintenance for five ( 5) years</t>
  </si>
  <si>
    <t xml:space="preserve">Pricing Schedule A - Removal of Old System and New Installation  - Once off Project </t>
  </si>
  <si>
    <t>Foreign currency</t>
  </si>
  <si>
    <t xml:space="preserve">South African Rand (ZAR) exchange rate </t>
  </si>
  <si>
    <t>1 US Dollar</t>
  </si>
  <si>
    <t>Mark with an X, which ROE is applicable</t>
  </si>
  <si>
    <t>1 Euro</t>
  </si>
  <si>
    <t>1 Pound (UK)</t>
  </si>
  <si>
    <t>(c) The price must include all cost to deliver the goods or render the service, including all applicable taxes, duty fees, logistics/delivery, storage, labour, overtime and subsistance and travel</t>
  </si>
  <si>
    <r>
      <t xml:space="preserve">(d)  Prices that are dependent on </t>
    </r>
    <r>
      <rPr>
        <b/>
        <sz val="12"/>
        <color theme="1"/>
        <rFont val="Calibri"/>
        <family val="2"/>
        <scheme val="minor"/>
      </rPr>
      <t xml:space="preserve">Rate of Exchange (ROE) </t>
    </r>
    <r>
      <rPr>
        <sz val="12"/>
        <color theme="1"/>
        <rFont val="Calibri"/>
        <family val="2"/>
        <scheme val="minor"/>
      </rPr>
      <t>must use ROE indicated below, then enter in Column "Forex %" the percentage of the price that is ROE dependent (0% means the price is not ROE dependent)</t>
    </r>
  </si>
  <si>
    <t>(e) Bidders must complete and submit bid pricing in the provided Excel spreadsheet format, and any pricing schedule submitted in a different format will not be considered.</t>
  </si>
  <si>
    <t>5.1</t>
  </si>
  <si>
    <t>5.2</t>
  </si>
  <si>
    <t>5.3</t>
  </si>
  <si>
    <t>5.4</t>
  </si>
  <si>
    <t>5.5</t>
  </si>
  <si>
    <t>5.6</t>
  </si>
  <si>
    <t>5.7</t>
  </si>
  <si>
    <t>5.8</t>
  </si>
  <si>
    <t>5.9</t>
  </si>
  <si>
    <t>5.10</t>
  </si>
  <si>
    <t>5.11</t>
  </si>
  <si>
    <t>5.12</t>
  </si>
  <si>
    <t>5.13</t>
  </si>
  <si>
    <t>5.14</t>
  </si>
  <si>
    <t>5.15</t>
  </si>
  <si>
    <t>5.16</t>
  </si>
  <si>
    <t>1.1</t>
  </si>
  <si>
    <t>1.2</t>
  </si>
  <si>
    <t>1.3</t>
  </si>
  <si>
    <t>1.4</t>
  </si>
  <si>
    <t>2.1</t>
  </si>
  <si>
    <t>2.2</t>
  </si>
  <si>
    <t>2.3</t>
  </si>
  <si>
    <t>2.4</t>
  </si>
  <si>
    <t>3.1</t>
  </si>
  <si>
    <t>3.2</t>
  </si>
  <si>
    <t>3.3</t>
  </si>
  <si>
    <t>3.4</t>
  </si>
  <si>
    <t>4.1</t>
  </si>
  <si>
    <t>4.2</t>
  </si>
  <si>
    <t>4.3</t>
  </si>
  <si>
    <t>4.4</t>
  </si>
  <si>
    <t>4.5</t>
  </si>
  <si>
    <t>4.6</t>
  </si>
  <si>
    <t>4.7</t>
  </si>
  <si>
    <t>4.8</t>
  </si>
  <si>
    <t>4.9</t>
  </si>
  <si>
    <t>4.10</t>
  </si>
  <si>
    <t>4.11</t>
  </si>
  <si>
    <t>4.12</t>
  </si>
  <si>
    <t>Small Luggage Scanner</t>
  </si>
  <si>
    <t>Medium Luggage Scanner (660mm X 543mm)</t>
  </si>
  <si>
    <t>Baggage Scanner (1010mm x 1010mm)</t>
  </si>
  <si>
    <t>Walk Through Metal Detector Machines</t>
  </si>
  <si>
    <t>Small Luggage Scanner Tunnel Size (500 mm × 300 mm)</t>
  </si>
  <si>
    <t>Medium Luggage Scanner Tunnel Size (620 mm × 420 mm)</t>
  </si>
  <si>
    <t>Baggage Scanner Tunnel Size (1000mm x 1000mm)</t>
  </si>
  <si>
    <t>REMOVAL, UN-INSTALL, DECOMMISSION AS PER BID. SPECIFICATION 2.3</t>
  </si>
  <si>
    <t>SUPPLY, INSTALL, TEST AND COMMISSION AS PER DETAILS IN THE BID. SPECIFICATION 3.1</t>
  </si>
  <si>
    <t>RFB 3153-2025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</si>
</sst>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R&quot;#,##0.00;[Red]\-&quot;R&quot;#,##0.00"/>
    <numFmt numFmtId="44" formatCode="_-&quot;R&quot;* #,##0.00_-;\-&quot;R&quot;* #,##0.00_-;_-&quot;R&quot;* &quot;-&quot;??_-;_-@_-"/>
    <numFmt numFmtId="43" formatCode="_-* #,##0.00_-;\-* #,##0.00_-;_-* &quot;-&quot;??_-;_-@_-"/>
    <numFmt numFmtId="164" formatCode="_-[$R-1C09]* #,##0.00_-;\-[$R-1C09]* #,##0.00_-;_-[$R-1C09]* &quot;-&quot;??_-;_-@_-"/>
    <numFmt numFmtId="165" formatCode="_-[$R-436]* #,##0.00_-;\-[$R-436]* #,##0.00_-;_-[$R-436]* &quot;-&quot;??_-;_-@_-"/>
  </numFmts>
  <fonts count="28" x14ac:knownFonts="1">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2"/>
      <color rgb="FFFF0000"/>
      <name val="Calibri"/>
      <family val="2"/>
    </font>
    <font>
      <b/>
      <sz val="12"/>
      <color rgb="FFFF0000"/>
      <name val="Calibri"/>
      <family val="2"/>
      <scheme val="minor"/>
    </font>
    <font>
      <b/>
      <sz val="16"/>
      <color rgb="FFFF0000"/>
      <name val="Calibri Light"/>
      <family val="2"/>
    </font>
    <font>
      <b/>
      <sz val="14"/>
      <color rgb="FFFF0000"/>
      <name val="Calibri Light"/>
      <family val="2"/>
    </font>
    <font>
      <sz val="12"/>
      <color rgb="FFFF0000"/>
      <name val="Calibri"/>
      <family val="2"/>
      <scheme val="minor"/>
    </font>
    <font>
      <sz val="11"/>
      <color rgb="FFFF0000"/>
      <name val="Calibri"/>
      <family val="2"/>
    </font>
    <font>
      <sz val="11"/>
      <color rgb="FFFF0000"/>
      <name val="Calibri"/>
      <family val="2"/>
      <scheme val="minor"/>
    </font>
    <font>
      <sz val="12"/>
      <color rgb="FFFF0000"/>
      <name val="Calibri"/>
      <family val="2"/>
    </font>
    <font>
      <sz val="14"/>
      <color theme="1"/>
      <name val="Calibri"/>
      <family val="2"/>
      <scheme val="minor"/>
    </font>
    <font>
      <b/>
      <sz val="14"/>
      <color theme="1"/>
      <name val="Calibri"/>
      <family val="2"/>
      <scheme val="minor"/>
    </font>
    <font>
      <sz val="14"/>
      <color rgb="FF002060"/>
      <name val="Calibri"/>
      <family val="2"/>
      <scheme val="minor"/>
    </font>
    <font>
      <b/>
      <sz val="11"/>
      <name val="Calibri"/>
      <family val="2"/>
      <scheme val="minor"/>
    </font>
    <font>
      <b/>
      <sz val="14"/>
      <color rgb="FFFF000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2"/>
        <bgColor indexed="64"/>
      </patternFill>
    </fill>
    <fill>
      <patternFill patternType="solid">
        <fgColor theme="2" tint="-9.9978637043366805E-2"/>
        <bgColor indexed="64"/>
      </patternFill>
    </fill>
  </fills>
  <borders count="76">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medium">
        <color theme="8"/>
      </left>
      <right/>
      <top style="thin">
        <color theme="8"/>
      </top>
      <bottom style="medium">
        <color theme="8"/>
      </bottom>
      <diagonal/>
    </border>
    <border>
      <left/>
      <right/>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right style="thin">
        <color theme="8"/>
      </right>
      <top style="thin">
        <color theme="8"/>
      </top>
      <bottom style="thin">
        <color theme="8"/>
      </bottom>
      <diagonal/>
    </border>
    <border>
      <left/>
      <right style="thin">
        <color theme="4"/>
      </right>
      <top/>
      <bottom style="thin">
        <color theme="4"/>
      </bottom>
      <diagonal/>
    </border>
    <border>
      <left style="thin">
        <color theme="4"/>
      </left>
      <right style="thin">
        <color theme="4"/>
      </right>
      <top style="thin">
        <color theme="4"/>
      </top>
      <bottom/>
      <diagonal/>
    </border>
    <border>
      <left style="thin">
        <color theme="4"/>
      </left>
      <right/>
      <top style="thin">
        <color theme="4"/>
      </top>
      <bottom/>
      <diagonal/>
    </border>
    <border>
      <left style="thin">
        <color theme="4"/>
      </left>
      <right/>
      <top/>
      <bottom style="thin">
        <color theme="4"/>
      </bottom>
      <diagonal/>
    </border>
    <border>
      <left style="medium">
        <color theme="8"/>
      </left>
      <right/>
      <top style="thin">
        <color theme="8"/>
      </top>
      <bottom style="thin">
        <color theme="8"/>
      </bottom>
      <diagonal/>
    </border>
    <border>
      <left style="medium">
        <color theme="4"/>
      </left>
      <right/>
      <top style="medium">
        <color theme="4"/>
      </top>
      <bottom style="medium">
        <color theme="4"/>
      </bottom>
      <diagonal/>
    </border>
    <border>
      <left/>
      <right/>
      <top style="medium">
        <color theme="4"/>
      </top>
      <bottom style="medium">
        <color theme="4"/>
      </bottom>
      <diagonal/>
    </border>
    <border>
      <left/>
      <right/>
      <top style="thin">
        <color theme="8"/>
      </top>
      <bottom style="thin">
        <color theme="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4"/>
      </left>
      <right/>
      <top style="medium">
        <color indexed="64"/>
      </top>
      <bottom style="thin">
        <color theme="4"/>
      </bottom>
      <diagonal/>
    </border>
    <border>
      <left/>
      <right/>
      <top style="medium">
        <color indexed="64"/>
      </top>
      <bottom style="thin">
        <color theme="4"/>
      </bottom>
      <diagonal/>
    </border>
    <border>
      <left/>
      <right style="medium">
        <color indexed="64"/>
      </right>
      <top style="medium">
        <color indexed="64"/>
      </top>
      <bottom style="thin">
        <color theme="4"/>
      </bottom>
      <diagonal/>
    </border>
    <border>
      <left style="thin">
        <color theme="4"/>
      </left>
      <right style="medium">
        <color indexed="64"/>
      </right>
      <top style="thin">
        <color theme="4"/>
      </top>
      <bottom/>
      <diagonal/>
    </border>
    <border>
      <left style="medium">
        <color indexed="64"/>
      </left>
      <right style="thin">
        <color theme="4"/>
      </right>
      <top/>
      <bottom style="thin">
        <color theme="4"/>
      </bottom>
      <diagonal/>
    </border>
    <border>
      <left style="thin">
        <color theme="4"/>
      </left>
      <right style="medium">
        <color indexed="64"/>
      </right>
      <top/>
      <bottom style="thin">
        <color theme="4"/>
      </bottom>
      <diagonal/>
    </border>
    <border>
      <left style="medium">
        <color indexed="64"/>
      </left>
      <right style="thin">
        <color theme="4"/>
      </right>
      <top style="thin">
        <color theme="4"/>
      </top>
      <bottom style="thin">
        <color theme="4"/>
      </bottom>
      <diagonal/>
    </border>
    <border>
      <left style="thin">
        <color theme="4"/>
      </left>
      <right style="medium">
        <color indexed="64"/>
      </right>
      <top style="thin">
        <color theme="4"/>
      </top>
      <bottom style="thin">
        <color theme="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theme="4"/>
      </left>
      <right/>
      <top style="thin">
        <color theme="4"/>
      </top>
      <bottom style="medium">
        <color indexed="64"/>
      </bottom>
      <diagonal/>
    </border>
    <border>
      <left/>
      <right style="thin">
        <color theme="4"/>
      </right>
      <top style="thin">
        <color theme="4"/>
      </top>
      <bottom style="medium">
        <color indexed="64"/>
      </bottom>
      <diagonal/>
    </border>
    <border>
      <left style="thin">
        <color theme="4"/>
      </left>
      <right style="medium">
        <color indexed="64"/>
      </right>
      <top style="thin">
        <color theme="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theme="8"/>
      </right>
      <top style="thin">
        <color theme="8"/>
      </top>
      <bottom style="thin">
        <color theme="8"/>
      </bottom>
      <diagonal/>
    </border>
    <border>
      <left/>
      <right style="medium">
        <color indexed="64"/>
      </right>
      <top style="thin">
        <color theme="8"/>
      </top>
      <bottom style="thin">
        <color theme="8"/>
      </bottom>
      <diagonal/>
    </border>
    <border>
      <left style="medium">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theme="8"/>
      </left>
      <right style="thin">
        <color theme="8"/>
      </right>
      <top/>
      <bottom style="thin">
        <color theme="8"/>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theme="8"/>
      </top>
      <bottom style="thin">
        <color theme="8"/>
      </bottom>
      <diagonal/>
    </border>
    <border>
      <left style="medium">
        <color indexed="64"/>
      </left>
      <right style="thin">
        <color theme="4"/>
      </right>
      <top style="medium">
        <color indexed="64"/>
      </top>
      <bottom/>
      <diagonal/>
    </border>
    <border>
      <left style="medium">
        <color indexed="64"/>
      </left>
      <right style="thin">
        <color theme="4"/>
      </right>
      <top/>
      <bottom style="medium">
        <color indexed="64"/>
      </bottom>
      <diagonal/>
    </border>
    <border>
      <left style="thin">
        <color theme="4"/>
      </left>
      <right style="thin">
        <color theme="4"/>
      </right>
      <top style="medium">
        <color indexed="64"/>
      </top>
      <bottom/>
      <diagonal/>
    </border>
    <border>
      <left style="thin">
        <color theme="4"/>
      </left>
      <right style="thin">
        <color theme="4"/>
      </right>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theme="4"/>
      </top>
      <bottom style="thin">
        <color theme="4"/>
      </bottom>
      <diagonal/>
    </border>
    <border>
      <left/>
      <right/>
      <top/>
      <bottom style="thin">
        <color indexed="64"/>
      </bottom>
      <diagonal/>
    </border>
    <border>
      <left style="medium">
        <color indexed="64"/>
      </left>
      <right/>
      <top style="thin">
        <color theme="4"/>
      </top>
      <bottom/>
      <diagonal/>
    </border>
    <border>
      <left/>
      <right/>
      <top style="thin">
        <color theme="4"/>
      </top>
      <bottom/>
      <diagonal/>
    </border>
    <border>
      <left/>
      <right style="thin">
        <color theme="4"/>
      </right>
      <top style="thin">
        <color theme="4"/>
      </top>
      <bottom/>
      <diagonal/>
    </border>
    <border>
      <left/>
      <right style="thin">
        <color theme="4"/>
      </right>
      <top/>
      <bottom/>
      <diagonal/>
    </border>
    <border>
      <left/>
      <right style="thin">
        <color theme="4"/>
      </right>
      <top/>
      <bottom style="medium">
        <color indexed="64"/>
      </bottom>
      <diagonal/>
    </border>
    <border>
      <left style="thin">
        <color theme="8"/>
      </left>
      <right/>
      <top/>
      <bottom/>
      <diagonal/>
    </border>
    <border>
      <left style="thin">
        <color theme="4"/>
      </left>
      <right/>
      <top style="thin">
        <color theme="8"/>
      </top>
      <bottom style="thin">
        <color theme="4"/>
      </bottom>
      <diagonal/>
    </border>
    <border>
      <left/>
      <right style="thin">
        <color theme="8"/>
      </right>
      <top style="thin">
        <color theme="8"/>
      </top>
      <bottom style="thin">
        <color theme="4"/>
      </bottom>
      <diagonal/>
    </border>
  </borders>
  <cellStyleXfs count="2">
    <xf numFmtId="0" fontId="0" fillId="0" borderId="0"/>
    <xf numFmtId="43" fontId="12" fillId="0" borderId="0" applyFont="0" applyFill="0" applyBorder="0" applyAlignment="0" applyProtection="0"/>
  </cellStyleXfs>
  <cellXfs count="296">
    <xf numFmtId="0" fontId="0" fillId="0" borderId="0" xfId="0"/>
    <xf numFmtId="0" fontId="8" fillId="2" borderId="0" xfId="0" applyFont="1" applyFill="1"/>
    <xf numFmtId="0" fontId="9" fillId="2" borderId="0" xfId="0" applyFont="1" applyFill="1" applyAlignment="1">
      <alignment horizontal="left" vertical="top"/>
    </xf>
    <xf numFmtId="0" fontId="9" fillId="2" borderId="0" xfId="0" applyFont="1" applyFill="1" applyAlignment="1">
      <alignment horizontal="center" vertical="top"/>
    </xf>
    <xf numFmtId="0" fontId="10" fillId="2" borderId="0" xfId="0" applyFont="1" applyFill="1" applyAlignment="1">
      <alignment horizontal="center" vertical="top"/>
    </xf>
    <xf numFmtId="0" fontId="8" fillId="2" borderId="0" xfId="0" applyFont="1" applyFill="1" applyAlignment="1">
      <alignment horizontal="left" vertical="top"/>
    </xf>
    <xf numFmtId="164" fontId="6" fillId="2" borderId="1" xfId="0" applyNumberFormat="1" applyFont="1" applyFill="1" applyBorder="1" applyAlignment="1">
      <alignment horizontal="center" vertical="top" wrapText="1"/>
    </xf>
    <xf numFmtId="164" fontId="7" fillId="5" borderId="1" xfId="0" applyNumberFormat="1" applyFont="1" applyFill="1" applyBorder="1" applyAlignment="1">
      <alignment horizontal="left" vertical="top" wrapText="1"/>
    </xf>
    <xf numFmtId="0" fontId="6" fillId="3" borderId="0" xfId="0" applyFont="1" applyFill="1"/>
    <xf numFmtId="0" fontId="7" fillId="3" borderId="0" xfId="0" applyFont="1" applyFill="1" applyAlignment="1">
      <alignment vertical="top"/>
    </xf>
    <xf numFmtId="0" fontId="6" fillId="3" borderId="0" xfId="0" applyFont="1" applyFill="1" applyAlignment="1">
      <alignment vertical="top"/>
    </xf>
    <xf numFmtId="0" fontId="6" fillId="3" borderId="0" xfId="0" applyFont="1" applyFill="1" applyAlignment="1">
      <alignment horizontal="center" vertical="top" wrapText="1"/>
    </xf>
    <xf numFmtId="0" fontId="10" fillId="2" borderId="0" xfId="0" applyFont="1" applyFill="1" applyAlignment="1">
      <alignment horizontal="left" vertical="top" wrapText="1"/>
    </xf>
    <xf numFmtId="0" fontId="6" fillId="3" borderId="0" xfId="0" applyFont="1" applyFill="1" applyAlignment="1">
      <alignment vertical="top" wrapText="1"/>
    </xf>
    <xf numFmtId="0" fontId="8" fillId="0" borderId="0" xfId="0" applyFont="1"/>
    <xf numFmtId="164" fontId="6" fillId="2" borderId="3" xfId="0" applyNumberFormat="1" applyFont="1" applyFill="1" applyBorder="1" applyAlignment="1">
      <alignment horizontal="left" vertical="top" wrapText="1"/>
    </xf>
    <xf numFmtId="0" fontId="6" fillId="2" borderId="1" xfId="0" applyFont="1" applyFill="1" applyBorder="1" applyAlignment="1">
      <alignment horizontal="center" vertical="top" wrapText="1"/>
    </xf>
    <xf numFmtId="0" fontId="0" fillId="2" borderId="0" xfId="0" applyFill="1" applyAlignment="1">
      <alignment horizontal="left" vertical="top"/>
    </xf>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left" vertical="top"/>
    </xf>
    <xf numFmtId="0" fontId="0" fillId="0" borderId="0" xfId="0" applyAlignment="1">
      <alignment horizontal="center" vertical="top"/>
    </xf>
    <xf numFmtId="164" fontId="4" fillId="6" borderId="1" xfId="0" applyNumberFormat="1" applyFont="1" applyFill="1" applyBorder="1" applyAlignment="1">
      <alignment vertical="top" wrapText="1"/>
    </xf>
    <xf numFmtId="0" fontId="14" fillId="6" borderId="14" xfId="0" applyFont="1" applyFill="1" applyBorder="1" applyAlignment="1">
      <alignment horizontal="left" vertical="top" wrapText="1"/>
    </xf>
    <xf numFmtId="0" fontId="14" fillId="6" borderId="1" xfId="0" applyFont="1" applyFill="1" applyBorder="1" applyAlignment="1">
      <alignment horizontal="left" vertical="top" wrapText="1"/>
    </xf>
    <xf numFmtId="0" fontId="0" fillId="3" borderId="0" xfId="0" applyFill="1" applyAlignment="1">
      <alignment horizontal="left" vertical="top"/>
    </xf>
    <xf numFmtId="0" fontId="0" fillId="3" borderId="0" xfId="0" applyFill="1" applyAlignment="1">
      <alignment horizontal="center" vertical="top"/>
    </xf>
    <xf numFmtId="0" fontId="0" fillId="3" borderId="0" xfId="0" applyFill="1" applyAlignment="1">
      <alignment vertical="top"/>
    </xf>
    <xf numFmtId="0" fontId="7" fillId="5" borderId="3" xfId="0" applyFont="1" applyFill="1" applyBorder="1" applyAlignment="1">
      <alignment horizontal="right" vertical="top" wrapText="1"/>
    </xf>
    <xf numFmtId="0" fontId="3" fillId="6" borderId="7" xfId="0" applyFont="1" applyFill="1" applyBorder="1" applyAlignment="1">
      <alignment horizontal="left" vertical="center" wrapText="1"/>
    </xf>
    <xf numFmtId="0" fontId="3" fillId="3" borderId="4" xfId="0" applyFont="1" applyFill="1" applyBorder="1" applyAlignment="1">
      <alignment horizontal="center" vertical="top"/>
    </xf>
    <xf numFmtId="0" fontId="2" fillId="0" borderId="1" xfId="0" applyFont="1" applyBorder="1" applyAlignment="1">
      <alignment vertical="top" wrapText="1"/>
    </xf>
    <xf numFmtId="0" fontId="2" fillId="0" borderId="1" xfId="0" quotePrefix="1" applyFont="1" applyBorder="1" applyAlignment="1">
      <alignment horizontal="left" vertical="top" wrapText="1"/>
    </xf>
    <xf numFmtId="0" fontId="5" fillId="0" borderId="1" xfId="0" quotePrefix="1" applyFont="1" applyBorder="1" applyAlignment="1">
      <alignment horizontal="left" vertical="top" wrapText="1"/>
    </xf>
    <xf numFmtId="0" fontId="2" fillId="0" borderId="1" xfId="0" applyFont="1" applyBorder="1" applyAlignment="1">
      <alignment horizontal="center" vertical="top" wrapText="1"/>
    </xf>
    <xf numFmtId="0" fontId="2" fillId="0" borderId="1" xfId="1" applyNumberFormat="1" applyFont="1" applyFill="1" applyBorder="1" applyAlignment="1">
      <alignment horizontal="center" vertical="top" wrapText="1"/>
    </xf>
    <xf numFmtId="164" fontId="2" fillId="6" borderId="1" xfId="0" applyNumberFormat="1" applyFont="1" applyFill="1" applyBorder="1" applyAlignment="1">
      <alignment vertical="top" wrapText="1"/>
    </xf>
    <xf numFmtId="0" fontId="4" fillId="0" borderId="1" xfId="1" applyNumberFormat="1" applyFont="1" applyFill="1" applyBorder="1" applyAlignment="1">
      <alignment horizontal="center" vertical="top" wrapText="1"/>
    </xf>
    <xf numFmtId="0" fontId="3" fillId="3" borderId="4" xfId="0" applyFont="1" applyFill="1" applyBorder="1" applyAlignment="1">
      <alignment horizontal="left" vertical="center"/>
    </xf>
    <xf numFmtId="0" fontId="4" fillId="0" borderId="14" xfId="1" applyNumberFormat="1" applyFont="1" applyFill="1" applyBorder="1" applyAlignment="1">
      <alignment horizontal="center" vertical="top" wrapText="1"/>
    </xf>
    <xf numFmtId="0" fontId="10" fillId="0" borderId="0" xfId="0" applyFont="1" applyAlignment="1">
      <alignment horizontal="center" vertical="top"/>
    </xf>
    <xf numFmtId="0" fontId="7" fillId="5" borderId="3" xfId="0" applyFont="1" applyFill="1" applyBorder="1" applyAlignment="1">
      <alignment horizontal="right" vertical="top"/>
    </xf>
    <xf numFmtId="0" fontId="5" fillId="0" borderId="3" xfId="0" applyFont="1" applyBorder="1" applyAlignment="1">
      <alignment wrapText="1"/>
    </xf>
    <xf numFmtId="0" fontId="17" fillId="0" borderId="0" xfId="0" applyFont="1"/>
    <xf numFmtId="0" fontId="18" fillId="0" borderId="0" xfId="0" applyFont="1"/>
    <xf numFmtId="0" fontId="5" fillId="0" borderId="0" xfId="0" applyFont="1" applyAlignment="1">
      <alignment horizontal="left" vertical="top" wrapText="1"/>
    </xf>
    <xf numFmtId="164" fontId="6" fillId="0" borderId="0" xfId="0" applyNumberFormat="1" applyFont="1" applyAlignment="1">
      <alignment horizontal="left" vertical="top" wrapText="1"/>
    </xf>
    <xf numFmtId="164" fontId="16" fillId="0" borderId="0" xfId="0" applyNumberFormat="1" applyFont="1" applyAlignment="1">
      <alignment horizontal="left" vertical="top"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164" fontId="4" fillId="6" borderId="14" xfId="0" applyNumberFormat="1" applyFont="1" applyFill="1" applyBorder="1" applyAlignment="1">
      <alignment vertical="top" wrapText="1"/>
    </xf>
    <xf numFmtId="0" fontId="1" fillId="0" borderId="2" xfId="0" applyFont="1" applyBorder="1" applyAlignment="1">
      <alignment vertical="top" wrapText="1"/>
    </xf>
    <xf numFmtId="0" fontId="1" fillId="0" borderId="1" xfId="1" applyNumberFormat="1" applyFont="1" applyFill="1" applyBorder="1" applyAlignment="1">
      <alignment horizontal="center" vertical="center" wrapText="1"/>
    </xf>
    <xf numFmtId="164" fontId="1" fillId="6" borderId="1" xfId="0" applyNumberFormat="1" applyFont="1" applyFill="1" applyBorder="1" applyAlignment="1">
      <alignment horizontal="center" vertical="center" wrapText="1"/>
    </xf>
    <xf numFmtId="0" fontId="6" fillId="2" borderId="2" xfId="0" applyFont="1" applyFill="1" applyBorder="1" applyAlignment="1">
      <alignment vertical="top" wrapText="1"/>
    </xf>
    <xf numFmtId="164" fontId="6" fillId="4" borderId="1" xfId="0" applyNumberFormat="1" applyFont="1" applyFill="1" applyBorder="1" applyAlignment="1">
      <alignment horizontal="left" vertical="top" wrapText="1"/>
    </xf>
    <xf numFmtId="0" fontId="1" fillId="0" borderId="1" xfId="0" quotePrefix="1" applyFont="1" applyBorder="1" applyAlignment="1">
      <alignment horizontal="left" vertical="top" wrapText="1"/>
    </xf>
    <xf numFmtId="0" fontId="1" fillId="0" borderId="1" xfId="0" applyFont="1" applyBorder="1" applyAlignment="1">
      <alignment horizontal="center" vertical="center" wrapText="1"/>
    </xf>
    <xf numFmtId="0" fontId="21" fillId="0" borderId="0" xfId="0" applyFont="1"/>
    <xf numFmtId="0" fontId="20" fillId="0" borderId="0" xfId="0" applyFont="1" applyAlignment="1">
      <alignment horizontal="justify" vertical="center" wrapText="1"/>
    </xf>
    <xf numFmtId="0" fontId="3" fillId="6" borderId="8" xfId="0" applyFont="1" applyFill="1" applyBorder="1" applyAlignment="1">
      <alignment horizontal="left" vertical="center" wrapText="1"/>
    </xf>
    <xf numFmtId="0" fontId="1" fillId="0" borderId="14" xfId="0" applyFont="1" applyBorder="1" applyAlignment="1">
      <alignment horizontal="center" vertical="top" wrapText="1"/>
    </xf>
    <xf numFmtId="164" fontId="6" fillId="4" borderId="21" xfId="0" applyNumberFormat="1" applyFont="1" applyFill="1" applyBorder="1" applyAlignment="1">
      <alignment horizontal="center" vertical="top" wrapText="1"/>
    </xf>
    <xf numFmtId="0" fontId="11" fillId="3" borderId="0" xfId="0" applyFont="1" applyFill="1" applyAlignment="1">
      <alignment horizontal="left" vertical="center"/>
    </xf>
    <xf numFmtId="164" fontId="6" fillId="4" borderId="22" xfId="0" applyNumberFormat="1" applyFont="1" applyFill="1" applyBorder="1" applyAlignment="1">
      <alignment horizontal="center" vertical="top" wrapText="1"/>
    </xf>
    <xf numFmtId="0" fontId="15" fillId="0" borderId="0" xfId="0" applyFont="1" applyAlignment="1">
      <alignment horizontal="justify" vertical="center"/>
    </xf>
    <xf numFmtId="0" fontId="5" fillId="0" borderId="0" xfId="0" applyFont="1" applyAlignment="1">
      <alignment wrapText="1"/>
    </xf>
    <xf numFmtId="0" fontId="1" fillId="0" borderId="14" xfId="0" applyFont="1" applyBorder="1" applyAlignment="1">
      <alignment vertical="top" wrapText="1"/>
    </xf>
    <xf numFmtId="164" fontId="7" fillId="5" borderId="2" xfId="0" applyNumberFormat="1" applyFont="1" applyFill="1" applyBorder="1" applyAlignment="1">
      <alignment horizontal="left" vertical="top" wrapText="1"/>
    </xf>
    <xf numFmtId="0" fontId="6" fillId="2" borderId="21" xfId="0" applyFont="1" applyFill="1" applyBorder="1" applyAlignment="1">
      <alignment horizontal="center" vertical="top" wrapText="1"/>
    </xf>
    <xf numFmtId="164" fontId="6" fillId="2" borderId="21" xfId="0" applyNumberFormat="1" applyFont="1" applyFill="1" applyBorder="1" applyAlignment="1">
      <alignment horizontal="center" vertical="top" wrapText="1"/>
    </xf>
    <xf numFmtId="164" fontId="6" fillId="4" borderId="2" xfId="0" applyNumberFormat="1" applyFont="1" applyFill="1" applyBorder="1" applyAlignment="1">
      <alignment horizontal="center" vertical="top"/>
    </xf>
    <xf numFmtId="0" fontId="6" fillId="4" borderId="2" xfId="0" applyFont="1" applyFill="1" applyBorder="1" applyAlignment="1">
      <alignment horizontal="center" vertical="top"/>
    </xf>
    <xf numFmtId="164" fontId="6" fillId="2" borderId="2" xfId="0" applyNumberFormat="1" applyFont="1" applyFill="1" applyBorder="1" applyAlignment="1">
      <alignment horizontal="center" vertical="top" wrapText="1"/>
    </xf>
    <xf numFmtId="0" fontId="14" fillId="6" borderId="18" xfId="0" applyFont="1" applyFill="1" applyBorder="1" applyAlignment="1">
      <alignment horizontal="left" vertical="top" wrapText="1"/>
    </xf>
    <xf numFmtId="164" fontId="6" fillId="4" borderId="1" xfId="0" applyNumberFormat="1" applyFont="1" applyFill="1" applyBorder="1" applyAlignment="1">
      <alignment horizontal="center" vertical="top"/>
    </xf>
    <xf numFmtId="164" fontId="7" fillId="5" borderId="1" xfId="0" applyNumberFormat="1" applyFont="1" applyFill="1" applyBorder="1" applyAlignment="1">
      <alignment horizontal="center" vertical="center" wrapText="1"/>
    </xf>
    <xf numFmtId="0" fontId="5" fillId="4" borderId="26" xfId="0" applyFont="1" applyFill="1" applyBorder="1" applyAlignment="1">
      <alignment vertical="top" wrapText="1"/>
    </xf>
    <xf numFmtId="164" fontId="6" fillId="4" borderId="26" xfId="0" applyNumberFormat="1" applyFont="1" applyFill="1" applyBorder="1" applyAlignment="1">
      <alignment horizontal="left" vertical="top" wrapText="1"/>
    </xf>
    <xf numFmtId="0" fontId="6" fillId="2" borderId="23" xfId="0" applyFont="1" applyFill="1" applyBorder="1" applyAlignment="1">
      <alignment vertical="top"/>
    </xf>
    <xf numFmtId="0" fontId="5" fillId="4" borderId="2" xfId="0" quotePrefix="1" applyFont="1" applyFill="1" applyBorder="1" applyAlignment="1">
      <alignment horizontal="left" vertical="top" wrapText="1"/>
    </xf>
    <xf numFmtId="0" fontId="6" fillId="4" borderId="23" xfId="0" applyFont="1" applyFill="1" applyBorder="1" applyAlignment="1">
      <alignment horizontal="center" vertical="top"/>
    </xf>
    <xf numFmtId="44" fontId="5" fillId="4" borderId="2" xfId="0" applyNumberFormat="1" applyFont="1" applyFill="1" applyBorder="1" applyAlignment="1">
      <alignment vertical="top" wrapText="1"/>
    </xf>
    <xf numFmtId="164" fontId="6" fillId="4" borderId="2" xfId="0" applyNumberFormat="1" applyFont="1" applyFill="1" applyBorder="1" applyAlignment="1">
      <alignment horizontal="left" vertical="top" wrapText="1"/>
    </xf>
    <xf numFmtId="0" fontId="0" fillId="6" borderId="1" xfId="0" applyFill="1" applyBorder="1" applyAlignment="1">
      <alignment vertical="top"/>
    </xf>
    <xf numFmtId="0" fontId="1" fillId="0" borderId="22" xfId="0" applyFont="1" applyBorder="1" applyAlignment="1">
      <alignment vertical="top" wrapText="1"/>
    </xf>
    <xf numFmtId="164" fontId="2" fillId="6" borderId="18" xfId="0" applyNumberFormat="1" applyFont="1" applyFill="1" applyBorder="1" applyAlignment="1">
      <alignment vertical="top" wrapText="1"/>
    </xf>
    <xf numFmtId="0" fontId="6" fillId="2" borderId="23"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1" xfId="0" applyFont="1" applyFill="1" applyBorder="1" applyAlignment="1">
      <alignment horizontal="left" vertical="center" wrapText="1"/>
    </xf>
    <xf numFmtId="0" fontId="22" fillId="0" borderId="0" xfId="0" applyFont="1" applyAlignment="1">
      <alignment vertical="center"/>
    </xf>
    <xf numFmtId="0" fontId="19" fillId="0" borderId="0" xfId="0" applyFont="1"/>
    <xf numFmtId="0" fontId="5" fillId="7" borderId="2" xfId="0" quotePrefix="1" applyFont="1" applyFill="1" applyBorder="1" applyAlignment="1">
      <alignment horizontal="left" vertical="top" wrapText="1"/>
    </xf>
    <xf numFmtId="0" fontId="5" fillId="7" borderId="29" xfId="0" quotePrefix="1" applyFont="1" applyFill="1" applyBorder="1" applyAlignment="1">
      <alignment horizontal="left" vertical="top" wrapText="1"/>
    </xf>
    <xf numFmtId="0" fontId="6" fillId="4" borderId="29" xfId="0" applyFont="1" applyFill="1" applyBorder="1" applyAlignment="1">
      <alignment horizontal="left" vertical="top" wrapText="1"/>
    </xf>
    <xf numFmtId="164" fontId="6" fillId="4" borderId="28" xfId="0" applyNumberFormat="1" applyFont="1" applyFill="1" applyBorder="1" applyAlignment="1">
      <alignment horizontal="left" vertical="top" wrapText="1"/>
    </xf>
    <xf numFmtId="164" fontId="6" fillId="7" borderId="28" xfId="0" applyNumberFormat="1" applyFont="1" applyFill="1" applyBorder="1" applyAlignment="1">
      <alignment horizontal="center" vertical="top" wrapText="1"/>
    </xf>
    <xf numFmtId="164" fontId="6" fillId="2" borderId="35" xfId="0" applyNumberFormat="1" applyFont="1" applyFill="1" applyBorder="1" applyAlignment="1">
      <alignment horizontal="center" vertical="top" wrapText="1"/>
    </xf>
    <xf numFmtId="164" fontId="7" fillId="5" borderId="37" xfId="0" applyNumberFormat="1" applyFont="1" applyFill="1" applyBorder="1" applyAlignment="1">
      <alignment horizontal="left" vertical="top" wrapText="1"/>
    </xf>
    <xf numFmtId="0" fontId="1" fillId="0" borderId="38" xfId="0" quotePrefix="1" applyFont="1" applyBorder="1" applyAlignment="1">
      <alignment horizontal="left" vertical="top" wrapText="1"/>
    </xf>
    <xf numFmtId="164" fontId="7" fillId="5" borderId="39" xfId="0" applyNumberFormat="1" applyFont="1" applyFill="1" applyBorder="1" applyAlignment="1">
      <alignment horizontal="left" vertical="top" wrapText="1"/>
    </xf>
    <xf numFmtId="164" fontId="6" fillId="4" borderId="37" xfId="0" applyNumberFormat="1" applyFont="1" applyFill="1" applyBorder="1" applyAlignment="1">
      <alignment horizontal="left" vertical="top" wrapText="1"/>
    </xf>
    <xf numFmtId="0" fontId="0" fillId="0" borderId="40" xfId="0" applyBorder="1" applyAlignment="1">
      <alignment horizontal="left" vertical="top"/>
    </xf>
    <xf numFmtId="44" fontId="5" fillId="4" borderId="39" xfId="0" applyNumberFormat="1" applyFont="1" applyFill="1" applyBorder="1" applyAlignment="1">
      <alignment vertical="top" wrapText="1"/>
    </xf>
    <xf numFmtId="164" fontId="6" fillId="4" borderId="39" xfId="0" applyNumberFormat="1" applyFont="1" applyFill="1" applyBorder="1" applyAlignment="1">
      <alignment horizontal="left" vertical="top" wrapText="1"/>
    </xf>
    <xf numFmtId="0" fontId="0" fillId="0" borderId="41" xfId="0" applyBorder="1" applyAlignment="1">
      <alignment horizontal="left" vertical="top"/>
    </xf>
    <xf numFmtId="0" fontId="0" fillId="0" borderId="42" xfId="0" applyBorder="1" applyAlignment="1">
      <alignment vertical="top"/>
    </xf>
    <xf numFmtId="164" fontId="6" fillId="4" borderId="45" xfId="0" applyNumberFormat="1" applyFont="1" applyFill="1" applyBorder="1" applyAlignment="1">
      <alignment horizontal="left" vertical="top" wrapText="1"/>
    </xf>
    <xf numFmtId="0" fontId="5" fillId="4" borderId="0" xfId="0" applyFont="1" applyFill="1" applyAlignment="1">
      <alignment horizontal="center" vertical="top"/>
    </xf>
    <xf numFmtId="0" fontId="2" fillId="0" borderId="14" xfId="1" applyNumberFormat="1" applyFont="1" applyFill="1" applyBorder="1" applyAlignment="1">
      <alignment horizontal="center" vertical="top" wrapText="1"/>
    </xf>
    <xf numFmtId="164" fontId="2" fillId="6" borderId="14" xfId="0" applyNumberFormat="1" applyFont="1" applyFill="1" applyBorder="1" applyAlignment="1">
      <alignment vertical="top" wrapText="1"/>
    </xf>
    <xf numFmtId="164" fontId="7" fillId="5" borderId="14" xfId="0" applyNumberFormat="1" applyFont="1" applyFill="1" applyBorder="1" applyAlignment="1">
      <alignment horizontal="left" vertical="top" wrapText="1"/>
    </xf>
    <xf numFmtId="164" fontId="7" fillId="5" borderId="0" xfId="0" applyNumberFormat="1" applyFont="1" applyFill="1" applyAlignment="1">
      <alignment horizontal="left" vertical="top" wrapText="1"/>
    </xf>
    <xf numFmtId="164" fontId="5" fillId="7" borderId="46" xfId="0" applyNumberFormat="1" applyFont="1" applyFill="1" applyBorder="1" applyAlignment="1">
      <alignment horizontal="center" vertical="top"/>
    </xf>
    <xf numFmtId="0" fontId="6" fillId="2" borderId="1" xfId="0" applyFont="1" applyFill="1" applyBorder="1" applyAlignment="1">
      <alignment horizontal="center" vertical="top"/>
    </xf>
    <xf numFmtId="0" fontId="6" fillId="2" borderId="14" xfId="0" applyFont="1" applyFill="1" applyBorder="1" applyAlignment="1">
      <alignment horizontal="center" vertical="top" wrapText="1"/>
    </xf>
    <xf numFmtId="164" fontId="6" fillId="2" borderId="14" xfId="0" applyNumberFormat="1" applyFont="1" applyFill="1" applyBorder="1" applyAlignment="1">
      <alignment horizontal="center" vertical="top" wrapText="1"/>
    </xf>
    <xf numFmtId="0" fontId="6" fillId="2" borderId="14" xfId="0" applyFont="1" applyFill="1" applyBorder="1" applyAlignment="1">
      <alignment horizontal="center" vertical="top"/>
    </xf>
    <xf numFmtId="164" fontId="6" fillId="2" borderId="23" xfId="0" applyNumberFormat="1" applyFont="1" applyFill="1" applyBorder="1" applyAlignment="1">
      <alignment horizontal="center" vertical="top" wrapText="1"/>
    </xf>
    <xf numFmtId="0" fontId="6" fillId="2" borderId="46" xfId="0" applyFont="1" applyFill="1" applyBorder="1" applyAlignment="1">
      <alignment horizontal="center" vertical="top" wrapText="1"/>
    </xf>
    <xf numFmtId="164" fontId="7" fillId="4" borderId="1" xfId="0" applyNumberFormat="1" applyFont="1" applyFill="1" applyBorder="1" applyAlignment="1">
      <alignment horizontal="center" vertical="top"/>
    </xf>
    <xf numFmtId="0" fontId="1" fillId="5" borderId="2" xfId="0" quotePrefix="1" applyFont="1" applyFill="1" applyBorder="1" applyAlignment="1">
      <alignment horizontal="left" vertical="top" wrapText="1"/>
    </xf>
    <xf numFmtId="0" fontId="1" fillId="5" borderId="0" xfId="0" applyFont="1" applyFill="1" applyAlignment="1">
      <alignment vertical="top" wrapText="1"/>
    </xf>
    <xf numFmtId="0" fontId="1" fillId="5" borderId="0" xfId="0" applyFont="1" applyFill="1" applyAlignment="1">
      <alignment horizontal="center" vertical="top" wrapText="1"/>
    </xf>
    <xf numFmtId="0" fontId="2" fillId="5" borderId="0" xfId="1" applyNumberFormat="1" applyFont="1" applyFill="1" applyBorder="1" applyAlignment="1">
      <alignment horizontal="center" vertical="top" wrapText="1"/>
    </xf>
    <xf numFmtId="164" fontId="2" fillId="5" borderId="0" xfId="0" applyNumberFormat="1" applyFont="1" applyFill="1" applyAlignment="1">
      <alignment vertical="top" wrapText="1"/>
    </xf>
    <xf numFmtId="0" fontId="2" fillId="5" borderId="0" xfId="0" applyFont="1" applyFill="1" applyAlignment="1">
      <alignment horizontal="center" vertical="top" wrapText="1"/>
    </xf>
    <xf numFmtId="164" fontId="7" fillId="5" borderId="0" xfId="0" applyNumberFormat="1" applyFont="1" applyFill="1" applyAlignment="1">
      <alignment horizontal="center" vertical="top" wrapText="1"/>
    </xf>
    <xf numFmtId="0" fontId="14" fillId="5" borderId="14" xfId="0" applyFont="1" applyFill="1" applyBorder="1" applyAlignment="1">
      <alignment horizontal="left" vertical="top" wrapText="1"/>
    </xf>
    <xf numFmtId="0" fontId="6" fillId="2" borderId="2" xfId="0" applyFont="1" applyFill="1" applyBorder="1" applyAlignment="1">
      <alignment horizontal="left" vertical="center"/>
    </xf>
    <xf numFmtId="0" fontId="1" fillId="0" borderId="2" xfId="0" applyFont="1" applyBorder="1" applyAlignment="1">
      <alignment horizontal="left" vertical="center"/>
    </xf>
    <xf numFmtId="0" fontId="24" fillId="4" borderId="46" xfId="0" applyFont="1" applyFill="1" applyBorder="1"/>
    <xf numFmtId="0" fontId="23" fillId="2" borderId="46" xfId="0" applyFont="1" applyFill="1" applyBorder="1"/>
    <xf numFmtId="0" fontId="24" fillId="8" borderId="46" xfId="0" applyFont="1" applyFill="1" applyBorder="1"/>
    <xf numFmtId="165" fontId="23" fillId="2" borderId="46" xfId="0" applyNumberFormat="1" applyFont="1" applyFill="1" applyBorder="1"/>
    <xf numFmtId="165" fontId="24" fillId="8" borderId="46" xfId="0" applyNumberFormat="1" applyFont="1" applyFill="1" applyBorder="1"/>
    <xf numFmtId="0" fontId="23" fillId="2" borderId="46" xfId="0" applyFont="1" applyFill="1" applyBorder="1" applyAlignment="1">
      <alignment wrapText="1"/>
    </xf>
    <xf numFmtId="0" fontId="25" fillId="2" borderId="0" xfId="0" applyFont="1" applyFill="1" applyAlignment="1">
      <alignment horizontal="left" vertical="top" wrapText="1"/>
    </xf>
    <xf numFmtId="0" fontId="8" fillId="2" borderId="47" xfId="0" applyFont="1" applyFill="1" applyBorder="1" applyAlignment="1">
      <alignment horizontal="left" vertical="top"/>
    </xf>
    <xf numFmtId="0" fontId="9" fillId="2" borderId="48" xfId="0" applyFont="1" applyFill="1" applyBorder="1" applyAlignment="1">
      <alignment horizontal="left" vertical="top"/>
    </xf>
    <xf numFmtId="0" fontId="0" fillId="2" borderId="40" xfId="0" applyFill="1" applyBorder="1" applyAlignment="1">
      <alignment horizontal="left" vertical="top"/>
    </xf>
    <xf numFmtId="0" fontId="18" fillId="0" borderId="50" xfId="0" applyFont="1" applyBorder="1"/>
    <xf numFmtId="0" fontId="17" fillId="0" borderId="50" xfId="0" applyFont="1" applyBorder="1"/>
    <xf numFmtId="0" fontId="7" fillId="5" borderId="51" xfId="0" applyFont="1" applyFill="1" applyBorder="1" applyAlignment="1">
      <alignment horizontal="right" vertical="top"/>
    </xf>
    <xf numFmtId="0" fontId="15" fillId="0" borderId="50" xfId="0" applyFont="1" applyBorder="1" applyAlignment="1">
      <alignment horizontal="justify" vertical="center"/>
    </xf>
    <xf numFmtId="0" fontId="5" fillId="0" borderId="50" xfId="0" applyFont="1" applyBorder="1" applyAlignment="1">
      <alignment wrapText="1"/>
    </xf>
    <xf numFmtId="0" fontId="7" fillId="5" borderId="51" xfId="0" applyFont="1" applyFill="1" applyBorder="1" applyAlignment="1">
      <alignment horizontal="right" vertical="top" wrapText="1"/>
    </xf>
    <xf numFmtId="0" fontId="0" fillId="0" borderId="50" xfId="0" applyBorder="1" applyAlignment="1">
      <alignment vertical="top"/>
    </xf>
    <xf numFmtId="0" fontId="0" fillId="8" borderId="53" xfId="0" applyFill="1" applyBorder="1" applyAlignment="1">
      <alignment horizontal="left" vertical="top"/>
    </xf>
    <xf numFmtId="0" fontId="0" fillId="2" borderId="53" xfId="0" applyFill="1" applyBorder="1" applyAlignment="1">
      <alignment horizontal="left" vertical="top"/>
    </xf>
    <xf numFmtId="0" fontId="3" fillId="8" borderId="53" xfId="0" applyFont="1" applyFill="1" applyBorder="1" applyAlignment="1">
      <alignment horizontal="left" vertical="top"/>
    </xf>
    <xf numFmtId="0" fontId="0" fillId="0" borderId="54" xfId="0" applyBorder="1" applyAlignment="1">
      <alignment vertical="top"/>
    </xf>
    <xf numFmtId="0" fontId="9" fillId="3" borderId="0" xfId="0" applyFont="1" applyFill="1" applyAlignment="1">
      <alignment horizontal="center" vertical="top"/>
    </xf>
    <xf numFmtId="0" fontId="10" fillId="3" borderId="0" xfId="0" applyFont="1" applyFill="1" applyAlignment="1">
      <alignment horizontal="center" vertical="top"/>
    </xf>
    <xf numFmtId="164" fontId="6" fillId="2" borderId="55" xfId="0" applyNumberFormat="1" applyFont="1" applyFill="1" applyBorder="1" applyAlignment="1">
      <alignment horizontal="left" vertical="top" wrapText="1"/>
    </xf>
    <xf numFmtId="0" fontId="1" fillId="0" borderId="1" xfId="0" applyFont="1" applyBorder="1" applyAlignment="1">
      <alignment vertical="center" wrapText="1"/>
    </xf>
    <xf numFmtId="0" fontId="1" fillId="0" borderId="21" xfId="0" applyFont="1" applyBorder="1" applyAlignment="1">
      <alignment vertical="center" wrapText="1"/>
    </xf>
    <xf numFmtId="0" fontId="16" fillId="0" borderId="3" xfId="0" applyFont="1" applyBorder="1" applyAlignment="1">
      <alignment wrapText="1"/>
    </xf>
    <xf numFmtId="0" fontId="16" fillId="5" borderId="3" xfId="0" applyFont="1" applyFill="1" applyBorder="1" applyAlignment="1">
      <alignment horizontal="left" vertical="top"/>
    </xf>
    <xf numFmtId="0" fontId="4" fillId="3" borderId="0" xfId="0" applyFont="1" applyFill="1" applyAlignment="1">
      <alignment horizontal="left" vertical="center"/>
    </xf>
    <xf numFmtId="0" fontId="1" fillId="3" borderId="0" xfId="0" applyFont="1" applyFill="1" applyAlignment="1">
      <alignment horizontal="left" vertical="center"/>
    </xf>
    <xf numFmtId="164" fontId="6" fillId="7" borderId="1" xfId="0" applyNumberFormat="1" applyFont="1" applyFill="1" applyBorder="1" applyAlignment="1">
      <alignment horizontal="left" vertical="top" wrapText="1"/>
    </xf>
    <xf numFmtId="0" fontId="26" fillId="7" borderId="18" xfId="0" applyFont="1" applyFill="1" applyBorder="1" applyAlignment="1">
      <alignment horizontal="left" vertical="top" wrapText="1"/>
    </xf>
    <xf numFmtId="0" fontId="1" fillId="3" borderId="0" xfId="0" applyFont="1" applyFill="1" applyAlignment="1">
      <alignment horizontal="left" vertical="center" wrapText="1"/>
    </xf>
    <xf numFmtId="44" fontId="1" fillId="3" borderId="0" xfId="0" applyNumberFormat="1" applyFont="1" applyFill="1" applyAlignment="1">
      <alignment horizontal="center" vertical="center" wrapText="1"/>
    </xf>
    <xf numFmtId="0" fontId="1" fillId="3" borderId="0" xfId="0" applyFont="1" applyFill="1"/>
    <xf numFmtId="0" fontId="1" fillId="3" borderId="0" xfId="0" applyFont="1" applyFill="1" applyAlignment="1">
      <alignment horizontal="left" vertical="top"/>
    </xf>
    <xf numFmtId="0" fontId="7" fillId="3" borderId="0" xfId="0" applyFont="1" applyFill="1"/>
    <xf numFmtId="0" fontId="1" fillId="3" borderId="0" xfId="0" applyFont="1" applyFill="1" applyAlignment="1">
      <alignment vertical="center"/>
    </xf>
    <xf numFmtId="0" fontId="5" fillId="2" borderId="2" xfId="0" applyFont="1" applyFill="1" applyBorder="1" applyAlignment="1">
      <alignment vertical="center" wrapText="1"/>
    </xf>
    <xf numFmtId="0" fontId="1" fillId="5" borderId="1" xfId="0" applyFont="1" applyFill="1" applyBorder="1" applyAlignment="1">
      <alignment vertical="center" wrapText="1"/>
    </xf>
    <xf numFmtId="0" fontId="1" fillId="3" borderId="0" xfId="0" applyFont="1" applyFill="1" applyAlignment="1">
      <alignment horizontal="center" vertical="center" wrapText="1"/>
    </xf>
    <xf numFmtId="1" fontId="6" fillId="3" borderId="0" xfId="0" applyNumberFormat="1" applyFont="1" applyFill="1" applyAlignment="1">
      <alignment horizontal="center"/>
    </xf>
    <xf numFmtId="0" fontId="0" fillId="3" borderId="0" xfId="0" applyFill="1" applyAlignment="1">
      <alignment horizontal="center"/>
    </xf>
    <xf numFmtId="0" fontId="0" fillId="3" borderId="0" xfId="0" applyFill="1" applyAlignment="1">
      <alignment horizontal="center" vertical="center"/>
    </xf>
    <xf numFmtId="0" fontId="7" fillId="3" borderId="0" xfId="0" applyFont="1" applyFill="1" applyAlignment="1">
      <alignment horizontal="center" vertical="top"/>
    </xf>
    <xf numFmtId="0" fontId="1" fillId="3" borderId="0" xfId="0" applyFont="1" applyFill="1" applyAlignment="1">
      <alignment horizontal="center"/>
    </xf>
    <xf numFmtId="0" fontId="16" fillId="0" borderId="0" xfId="0" applyFont="1"/>
    <xf numFmtId="1" fontId="6" fillId="0" borderId="0" xfId="0" applyNumberFormat="1" applyFont="1" applyAlignment="1">
      <alignment horizontal="center"/>
    </xf>
    <xf numFmtId="1" fontId="6" fillId="6" borderId="3" xfId="0" applyNumberFormat="1" applyFont="1" applyFill="1" applyBorder="1" applyAlignment="1">
      <alignment horizontal="center" vertical="center"/>
    </xf>
    <xf numFmtId="0" fontId="7" fillId="5" borderId="4" xfId="0" applyFont="1" applyFill="1" applyBorder="1" applyAlignment="1">
      <alignment horizontal="right" vertical="top"/>
    </xf>
    <xf numFmtId="0" fontId="5" fillId="0" borderId="55" xfId="0" applyFont="1" applyBorder="1" applyAlignment="1">
      <alignment wrapText="1"/>
    </xf>
    <xf numFmtId="0" fontId="27" fillId="0" borderId="46" xfId="0" applyFont="1" applyBorder="1"/>
    <xf numFmtId="0" fontId="1" fillId="0" borderId="36" xfId="0" quotePrefix="1" applyFont="1" applyBorder="1" applyAlignment="1">
      <alignment horizontal="left" vertical="top" wrapText="1"/>
    </xf>
    <xf numFmtId="0" fontId="1" fillId="0" borderId="14" xfId="0" applyFont="1" applyBorder="1" applyAlignment="1">
      <alignment horizontal="left" vertical="top" wrapText="1"/>
    </xf>
    <xf numFmtId="0" fontId="0" fillId="0" borderId="40" xfId="0" applyBorder="1" applyAlignment="1">
      <alignment horizontal="center" vertical="top"/>
    </xf>
    <xf numFmtId="0" fontId="0" fillId="0" borderId="0" xfId="0" applyAlignment="1">
      <alignment horizontal="center" vertical="top"/>
    </xf>
    <xf numFmtId="0" fontId="0" fillId="0" borderId="50" xfId="0" applyBorder="1" applyAlignment="1">
      <alignment horizontal="center" vertical="top"/>
    </xf>
    <xf numFmtId="0" fontId="9" fillId="2" borderId="49" xfId="0" applyFont="1" applyFill="1" applyBorder="1" applyAlignment="1">
      <alignment horizontal="center" vertical="top"/>
    </xf>
    <xf numFmtId="0" fontId="9" fillId="2" borderId="50" xfId="0" applyFont="1" applyFill="1" applyBorder="1" applyAlignment="1">
      <alignment horizontal="center" vertical="top"/>
    </xf>
    <xf numFmtId="0" fontId="9" fillId="2" borderId="48" xfId="0" applyFont="1" applyFill="1" applyBorder="1" applyAlignment="1">
      <alignment horizontal="center" vertical="top"/>
    </xf>
    <xf numFmtId="0" fontId="9" fillId="2" borderId="0" xfId="0" applyFont="1" applyFill="1" applyAlignment="1">
      <alignment horizontal="center" vertical="top"/>
    </xf>
    <xf numFmtId="0" fontId="6" fillId="5" borderId="58" xfId="0" applyFont="1" applyFill="1" applyBorder="1" applyAlignment="1">
      <alignment horizontal="left" vertical="top"/>
    </xf>
    <xf numFmtId="0" fontId="6" fillId="5" borderId="19" xfId="0" applyFont="1" applyFill="1" applyBorder="1" applyAlignment="1">
      <alignment horizontal="left" vertical="top"/>
    </xf>
    <xf numFmtId="0" fontId="0" fillId="0" borderId="58" xfId="0" applyBorder="1" applyAlignment="1">
      <alignment horizontal="center"/>
    </xf>
    <xf numFmtId="0" fontId="0" fillId="0" borderId="19" xfId="0" applyBorder="1" applyAlignment="1">
      <alignment horizontal="center"/>
    </xf>
    <xf numFmtId="0" fontId="15" fillId="6" borderId="4" xfId="0" applyFont="1" applyFill="1" applyBorder="1" applyAlignment="1">
      <alignment horizontal="center" vertical="center"/>
    </xf>
    <xf numFmtId="0" fontId="15" fillId="6" borderId="27" xfId="0" applyFont="1" applyFill="1" applyBorder="1" applyAlignment="1">
      <alignment horizontal="center" vertical="center"/>
    </xf>
    <xf numFmtId="0" fontId="15" fillId="6" borderId="52" xfId="0" applyFont="1" applyFill="1" applyBorder="1" applyAlignment="1">
      <alignment horizontal="center" vertical="center"/>
    </xf>
    <xf numFmtId="0" fontId="5" fillId="2" borderId="3" xfId="0" applyFont="1" applyFill="1" applyBorder="1" applyAlignment="1">
      <alignment horizontal="center" vertical="center" wrapText="1"/>
    </xf>
    <xf numFmtId="8" fontId="19" fillId="0" borderId="74" xfId="0" applyNumberFormat="1" applyFont="1" applyBorder="1" applyAlignment="1">
      <alignment horizontal="center" vertical="center" wrapText="1"/>
    </xf>
    <xf numFmtId="8" fontId="19" fillId="0" borderId="75" xfId="0" applyNumberFormat="1" applyFont="1" applyBorder="1" applyAlignment="1">
      <alignment horizontal="center" vertical="center" wrapText="1"/>
    </xf>
    <xf numFmtId="8" fontId="19" fillId="0" borderId="1" xfId="0" applyNumberFormat="1" applyFont="1" applyBorder="1" applyAlignment="1">
      <alignment horizontal="center" vertical="center" wrapText="1"/>
    </xf>
    <xf numFmtId="44" fontId="19" fillId="0" borderId="2" xfId="0" applyNumberFormat="1" applyFont="1" applyBorder="1" applyAlignment="1">
      <alignment horizontal="center" vertical="center" wrapText="1"/>
    </xf>
    <xf numFmtId="0" fontId="6" fillId="3" borderId="73" xfId="0" applyFont="1" applyFill="1" applyBorder="1" applyAlignment="1">
      <alignment horizontal="left" vertical="center" wrapText="1"/>
    </xf>
    <xf numFmtId="0" fontId="6" fillId="4" borderId="29" xfId="0" applyFont="1" applyFill="1" applyBorder="1" applyAlignment="1">
      <alignment horizontal="left" vertical="top" wrapText="1"/>
    </xf>
    <xf numFmtId="0" fontId="6" fillId="4" borderId="30" xfId="0" applyFont="1" applyFill="1" applyBorder="1" applyAlignment="1">
      <alignment horizontal="left" vertical="top" wrapText="1"/>
    </xf>
    <xf numFmtId="0" fontId="6" fillId="4" borderId="31" xfId="0" applyFont="1" applyFill="1" applyBorder="1" applyAlignment="1">
      <alignment horizontal="left" vertical="top" wrapText="1"/>
    </xf>
    <xf numFmtId="0" fontId="5" fillId="0" borderId="4" xfId="0" applyFont="1" applyBorder="1" applyAlignment="1">
      <alignment horizontal="left" wrapText="1"/>
    </xf>
    <xf numFmtId="0" fontId="5" fillId="0" borderId="19" xfId="0" applyFont="1" applyBorder="1" applyAlignment="1">
      <alignment horizontal="left"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0" fontId="6" fillId="2" borderId="62" xfId="0" applyFont="1" applyFill="1" applyBorder="1" applyAlignment="1">
      <alignment horizontal="center" vertical="center" wrapText="1"/>
    </xf>
    <xf numFmtId="0" fontId="0" fillId="0" borderId="27" xfId="0" applyBorder="1" applyAlignment="1">
      <alignment horizontal="center"/>
    </xf>
    <xf numFmtId="0" fontId="15" fillId="6" borderId="19" xfId="0" applyFont="1" applyFill="1" applyBorder="1" applyAlignment="1">
      <alignment horizontal="center" vertical="center"/>
    </xf>
    <xf numFmtId="0" fontId="6" fillId="2" borderId="32" xfId="0" applyFont="1" applyFill="1" applyBorder="1" applyAlignment="1">
      <alignment horizontal="center" vertical="top"/>
    </xf>
    <xf numFmtId="0" fontId="6" fillId="2" borderId="33" xfId="0" applyFont="1" applyFill="1" applyBorder="1" applyAlignment="1">
      <alignment horizontal="center" vertical="top"/>
    </xf>
    <xf numFmtId="0" fontId="6" fillId="2" borderId="34" xfId="0" applyFont="1" applyFill="1" applyBorder="1" applyAlignment="1">
      <alignment horizontal="center" vertical="top"/>
    </xf>
    <xf numFmtId="0" fontId="6" fillId="7" borderId="29" xfId="0" applyFont="1" applyFill="1" applyBorder="1" applyAlignment="1">
      <alignment horizontal="left" vertical="top" wrapText="1"/>
    </xf>
    <xf numFmtId="0" fontId="6" fillId="7" borderId="30" xfId="0" applyFont="1" applyFill="1" applyBorder="1" applyAlignment="1">
      <alignment horizontal="left" vertical="top" wrapText="1"/>
    </xf>
    <xf numFmtId="0" fontId="6" fillId="7" borderId="31" xfId="0" applyFont="1" applyFill="1" applyBorder="1" applyAlignment="1">
      <alignment horizontal="left" vertical="top" wrapText="1"/>
    </xf>
    <xf numFmtId="0" fontId="6" fillId="4" borderId="29" xfId="0" applyFont="1" applyFill="1" applyBorder="1" applyAlignment="1">
      <alignment horizontal="left" vertical="top"/>
    </xf>
    <xf numFmtId="0" fontId="6" fillId="4" borderId="30" xfId="0" applyFont="1" applyFill="1" applyBorder="1" applyAlignment="1">
      <alignment horizontal="left" vertical="top"/>
    </xf>
    <xf numFmtId="0" fontId="6" fillId="4" borderId="31" xfId="0" applyFont="1" applyFill="1" applyBorder="1" applyAlignment="1">
      <alignment horizontal="left" vertical="top"/>
    </xf>
    <xf numFmtId="0" fontId="6" fillId="2" borderId="56" xfId="0" applyFont="1" applyFill="1" applyBorder="1" applyAlignment="1">
      <alignment horizontal="center" vertical="top"/>
    </xf>
    <xf numFmtId="0" fontId="6" fillId="2" borderId="57" xfId="0" applyFont="1" applyFill="1" applyBorder="1" applyAlignment="1">
      <alignment horizontal="center" vertical="top"/>
    </xf>
    <xf numFmtId="0" fontId="1" fillId="3" borderId="11" xfId="0" applyFont="1" applyFill="1" applyBorder="1" applyAlignment="1">
      <alignment horizontal="left" vertical="top" wrapText="1"/>
    </xf>
    <xf numFmtId="0" fontId="4" fillId="3" borderId="12" xfId="0" applyFont="1" applyFill="1" applyBorder="1" applyAlignment="1">
      <alignment horizontal="left" vertical="top" wrapText="1"/>
    </xf>
    <xf numFmtId="0" fontId="4" fillId="3" borderId="13" xfId="0" applyFont="1" applyFill="1" applyBorder="1" applyAlignment="1">
      <alignment horizontal="left" vertical="top" wrapText="1"/>
    </xf>
    <xf numFmtId="0" fontId="3" fillId="3" borderId="15" xfId="0" applyFont="1" applyFill="1" applyBorder="1" applyAlignment="1">
      <alignment horizontal="center" vertical="center"/>
    </xf>
    <xf numFmtId="0" fontId="3" fillId="3" borderId="5" xfId="0" applyFont="1" applyFill="1" applyBorder="1" applyAlignment="1">
      <alignment horizontal="center" vertical="center"/>
    </xf>
    <xf numFmtId="14" fontId="3" fillId="6" borderId="4" xfId="0" applyNumberFormat="1" applyFont="1" applyFill="1" applyBorder="1" applyAlignment="1">
      <alignment horizontal="left" vertical="center"/>
    </xf>
    <xf numFmtId="14" fontId="3" fillId="6" borderId="9" xfId="0" applyNumberFormat="1" applyFont="1" applyFill="1" applyBorder="1" applyAlignment="1">
      <alignment horizontal="left" vertical="center"/>
    </xf>
    <xf numFmtId="0" fontId="5" fillId="7" borderId="43" xfId="0" applyFont="1" applyFill="1" applyBorder="1" applyAlignment="1">
      <alignment horizontal="right" vertical="top" wrapText="1"/>
    </xf>
    <xf numFmtId="0" fontId="5" fillId="7" borderId="44" xfId="0" applyFont="1" applyFill="1" applyBorder="1" applyAlignment="1">
      <alignment horizontal="right" vertical="top" wrapText="1"/>
    </xf>
    <xf numFmtId="0" fontId="3" fillId="3" borderId="15" xfId="0" applyFont="1" applyFill="1" applyBorder="1" applyAlignment="1">
      <alignment horizontal="left" vertical="center"/>
    </xf>
    <xf numFmtId="0" fontId="3" fillId="3" borderId="5" xfId="0" applyFont="1" applyFill="1" applyBorder="1" applyAlignment="1">
      <alignment horizontal="left" vertical="center"/>
    </xf>
    <xf numFmtId="0" fontId="3" fillId="6" borderId="6" xfId="0" applyFont="1" applyFill="1" applyBorder="1" applyAlignment="1">
      <alignment horizontal="left" vertical="center" wrapText="1"/>
    </xf>
    <xf numFmtId="0" fontId="3" fillId="6" borderId="10" xfId="0" applyFont="1" applyFill="1" applyBorder="1" applyAlignment="1">
      <alignment horizontal="left" vertical="center" wrapText="1"/>
    </xf>
    <xf numFmtId="0" fontId="3" fillId="3" borderId="4"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24" xfId="0" applyFont="1" applyFill="1" applyBorder="1" applyAlignment="1">
      <alignment horizontal="left" vertical="center"/>
    </xf>
    <xf numFmtId="0" fontId="3" fillId="3" borderId="9" xfId="0" applyFont="1" applyFill="1" applyBorder="1" applyAlignment="1">
      <alignment horizontal="left" vertical="center"/>
    </xf>
    <xf numFmtId="0" fontId="0" fillId="7" borderId="68" xfId="0" applyFill="1" applyBorder="1" applyAlignment="1">
      <alignment horizontal="center" vertical="top"/>
    </xf>
    <xf numFmtId="0" fontId="0" fillId="7" borderId="69" xfId="0" applyFill="1" applyBorder="1" applyAlignment="1">
      <alignment horizontal="center" vertical="top"/>
    </xf>
    <xf numFmtId="0" fontId="0" fillId="7" borderId="70" xfId="0" applyFill="1" applyBorder="1" applyAlignment="1">
      <alignment horizontal="center" vertical="top"/>
    </xf>
    <xf numFmtId="0" fontId="0" fillId="7" borderId="40" xfId="0" applyFill="1" applyBorder="1" applyAlignment="1">
      <alignment horizontal="center" vertical="top"/>
    </xf>
    <xf numFmtId="0" fontId="0" fillId="7" borderId="0" xfId="0" applyFill="1" applyAlignment="1">
      <alignment horizontal="center" vertical="top"/>
    </xf>
    <xf numFmtId="0" fontId="0" fillId="7" borderId="71" xfId="0" applyFill="1" applyBorder="1" applyAlignment="1">
      <alignment horizontal="center" vertical="top"/>
    </xf>
    <xf numFmtId="0" fontId="0" fillId="7" borderId="41" xfId="0" applyFill="1" applyBorder="1" applyAlignment="1">
      <alignment horizontal="center" vertical="top"/>
    </xf>
    <xf numFmtId="0" fontId="0" fillId="7" borderId="42" xfId="0" applyFill="1" applyBorder="1" applyAlignment="1">
      <alignment horizontal="center" vertical="top"/>
    </xf>
    <xf numFmtId="0" fontId="0" fillId="7" borderId="72" xfId="0" applyFill="1" applyBorder="1" applyAlignment="1">
      <alignment horizontal="center" vertical="top"/>
    </xf>
    <xf numFmtId="0" fontId="5" fillId="7" borderId="2" xfId="0" applyFont="1" applyFill="1" applyBorder="1" applyAlignment="1">
      <alignment horizontal="right" vertical="top" wrapText="1"/>
    </xf>
    <xf numFmtId="0" fontId="5" fillId="7" borderId="18" xfId="0" applyFont="1" applyFill="1" applyBorder="1" applyAlignment="1">
      <alignment horizontal="right" vertical="top" wrapText="1"/>
    </xf>
    <xf numFmtId="0" fontId="9" fillId="2" borderId="0" xfId="0" applyFont="1" applyFill="1" applyAlignment="1">
      <alignment horizontal="left" vertical="top"/>
    </xf>
    <xf numFmtId="0" fontId="6" fillId="2" borderId="64" xfId="0" applyFont="1" applyFill="1" applyBorder="1" applyAlignment="1">
      <alignment horizontal="center" vertical="top"/>
    </xf>
    <xf numFmtId="0" fontId="6" fillId="2" borderId="65" xfId="0" applyFont="1" applyFill="1" applyBorder="1" applyAlignment="1">
      <alignment horizontal="center" vertical="top"/>
    </xf>
    <xf numFmtId="0" fontId="6" fillId="2" borderId="63"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7" fillId="3" borderId="67" xfId="0" applyFont="1" applyFill="1" applyBorder="1" applyAlignment="1">
      <alignment horizontal="center" vertical="top"/>
    </xf>
    <xf numFmtId="0" fontId="5" fillId="0" borderId="27" xfId="0" applyFont="1" applyBorder="1" applyAlignment="1">
      <alignment horizontal="left" wrapText="1"/>
    </xf>
    <xf numFmtId="0" fontId="6" fillId="5" borderId="4" xfId="0" applyFont="1" applyFill="1" applyBorder="1" applyAlignment="1">
      <alignment horizontal="left" vertical="top" wrapText="1"/>
    </xf>
    <xf numFmtId="0" fontId="6" fillId="5" borderId="19" xfId="0" applyFont="1" applyFill="1" applyBorder="1" applyAlignment="1">
      <alignment horizontal="left" vertical="top" wrapText="1"/>
    </xf>
    <xf numFmtId="0" fontId="16" fillId="5" borderId="4" xfId="0" applyFont="1" applyFill="1" applyBorder="1" applyAlignment="1">
      <alignment horizontal="left" vertical="top"/>
    </xf>
    <xf numFmtId="0" fontId="16" fillId="5" borderId="19" xfId="0" applyFont="1" applyFill="1" applyBorder="1" applyAlignment="1">
      <alignment horizontal="left" vertical="top"/>
    </xf>
    <xf numFmtId="0" fontId="6" fillId="2" borderId="46" xfId="0" applyFont="1" applyFill="1" applyBorder="1" applyAlignment="1">
      <alignment horizontal="center" vertical="top"/>
    </xf>
    <xf numFmtId="0" fontId="0" fillId="0" borderId="46" xfId="0" applyBorder="1" applyAlignment="1">
      <alignment horizontal="center" vertical="top"/>
    </xf>
    <xf numFmtId="0" fontId="5" fillId="4" borderId="2" xfId="0" applyFont="1" applyFill="1" applyBorder="1" applyAlignment="1">
      <alignment horizontal="right" vertical="top" wrapText="1"/>
    </xf>
    <xf numFmtId="0" fontId="5" fillId="4" borderId="18" xfId="0" applyFont="1" applyFill="1" applyBorder="1" applyAlignment="1">
      <alignment horizontal="right" vertical="top" wrapText="1"/>
    </xf>
    <xf numFmtId="0" fontId="15" fillId="0" borderId="0" xfId="0" applyFont="1" applyAlignment="1">
      <alignment horizontal="right" vertical="center" wrapText="1"/>
    </xf>
    <xf numFmtId="0" fontId="5" fillId="4" borderId="43" xfId="0" applyFont="1" applyFill="1" applyBorder="1" applyAlignment="1">
      <alignment horizontal="right" vertical="top" wrapText="1"/>
    </xf>
    <xf numFmtId="0" fontId="5" fillId="4" borderId="44" xfId="0" applyFont="1" applyFill="1" applyBorder="1" applyAlignment="1">
      <alignment horizontal="right" vertical="top" wrapText="1"/>
    </xf>
    <xf numFmtId="0" fontId="6" fillId="4" borderId="2" xfId="0" applyFont="1" applyFill="1" applyBorder="1" applyAlignment="1">
      <alignment horizontal="center" vertical="top"/>
    </xf>
    <xf numFmtId="0" fontId="6" fillId="4" borderId="17" xfId="0" applyFont="1" applyFill="1" applyBorder="1" applyAlignment="1">
      <alignment horizontal="center" vertical="top"/>
    </xf>
    <xf numFmtId="0" fontId="6" fillId="4" borderId="18" xfId="0" applyFont="1" applyFill="1" applyBorder="1" applyAlignment="1">
      <alignment horizontal="center" vertical="top"/>
    </xf>
    <xf numFmtId="0" fontId="6" fillId="4" borderId="2" xfId="0" applyFont="1" applyFill="1" applyBorder="1" applyAlignment="1">
      <alignment horizontal="center" vertical="top" wrapText="1"/>
    </xf>
    <xf numFmtId="0" fontId="6" fillId="4" borderId="17" xfId="0" applyFont="1" applyFill="1" applyBorder="1" applyAlignment="1">
      <alignment horizontal="center" vertical="top" wrapText="1"/>
    </xf>
    <xf numFmtId="0" fontId="6" fillId="4" borderId="18" xfId="0" applyFont="1" applyFill="1" applyBorder="1" applyAlignment="1">
      <alignment horizontal="center" vertical="top" wrapText="1"/>
    </xf>
    <xf numFmtId="0" fontId="1" fillId="4" borderId="16" xfId="0" applyFont="1" applyFill="1" applyBorder="1" applyAlignment="1">
      <alignment horizontal="center" vertical="top" wrapText="1"/>
    </xf>
    <xf numFmtId="0" fontId="1" fillId="4" borderId="20" xfId="0" applyFont="1" applyFill="1" applyBorder="1" applyAlignment="1">
      <alignment horizontal="center" vertical="top" wrapText="1"/>
    </xf>
    <xf numFmtId="0" fontId="6" fillId="2" borderId="23" xfId="0" applyFont="1" applyFill="1" applyBorder="1" applyAlignment="1">
      <alignment horizontal="center" vertical="top"/>
    </xf>
    <xf numFmtId="0" fontId="0" fillId="0" borderId="16" xfId="0" applyBorder="1" applyAlignment="1">
      <alignment horizontal="center" vertical="top"/>
    </xf>
    <xf numFmtId="0" fontId="0" fillId="0" borderId="20" xfId="0" applyBorder="1" applyAlignment="1">
      <alignment horizontal="center" vertical="top"/>
    </xf>
    <xf numFmtId="0" fontId="6" fillId="7" borderId="2"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66"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4" borderId="17" xfId="0" applyFont="1" applyFill="1" applyBorder="1" applyAlignment="1">
      <alignment horizontal="left" vertical="top" wrapText="1"/>
    </xf>
    <xf numFmtId="0" fontId="6" fillId="4" borderId="18" xfId="0" applyFont="1" applyFill="1" applyBorder="1" applyAlignment="1">
      <alignment horizontal="left" vertical="top" wrapText="1"/>
    </xf>
    <xf numFmtId="0" fontId="5" fillId="4" borderId="25" xfId="0" applyFont="1" applyFill="1" applyBorder="1" applyAlignment="1">
      <alignment horizontal="left" vertical="top" wrapText="1"/>
    </xf>
    <xf numFmtId="0" fontId="5" fillId="4" borderId="26" xfId="0" applyFont="1" applyFill="1" applyBorder="1" applyAlignment="1">
      <alignment horizontal="left" vertical="top" wrapText="1"/>
    </xf>
    <xf numFmtId="0" fontId="6" fillId="4" borderId="2" xfId="0" applyFont="1" applyFill="1" applyBorder="1" applyAlignment="1">
      <alignment horizontal="left" vertical="center" wrapText="1"/>
    </xf>
    <xf numFmtId="0" fontId="6" fillId="4" borderId="17" xfId="0" applyFont="1" applyFill="1" applyBorder="1" applyAlignment="1">
      <alignment horizontal="left" vertical="center" wrapText="1"/>
    </xf>
    <xf numFmtId="0" fontId="6" fillId="4" borderId="18" xfId="0" applyFont="1" applyFill="1" applyBorder="1" applyAlignment="1">
      <alignment horizontal="left" vertical="center" wrapText="1"/>
    </xf>
  </cellXfs>
  <cellStyles count="2">
    <cellStyle name="Comma" xfId="1" builtinId="3"/>
    <cellStyle name="Normal" xfId="0" builtinId="0"/>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237813</xdr:colOff>
      <xdr:row>0</xdr:row>
      <xdr:rowOff>29106</xdr:rowOff>
    </xdr:from>
    <xdr:to>
      <xdr:col>0</xdr:col>
      <xdr:colOff>708348</xdr:colOff>
      <xdr:row>1</xdr:row>
      <xdr:rowOff>244462</xdr:rowOff>
    </xdr:to>
    <xdr:pic>
      <xdr:nvPicPr>
        <xdr:cNvPr id="2" name="Picture 1" descr="SITA Logo">
          <a:extLst>
            <a:ext uri="{FF2B5EF4-FFF2-40B4-BE49-F238E27FC236}">
              <a16:creationId xmlns:a16="http://schemas.microsoft.com/office/drawing/2014/main" id="{5C55981C-4878-40A6-B1B2-26CEF61190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13" y="29106"/>
          <a:ext cx="470535" cy="6115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237813</xdr:colOff>
      <xdr:row>0</xdr:row>
      <xdr:rowOff>29106</xdr:rowOff>
    </xdr:from>
    <xdr:to>
      <xdr:col>0</xdr:col>
      <xdr:colOff>704538</xdr:colOff>
      <xdr:row>1</xdr:row>
      <xdr:rowOff>248272</xdr:rowOff>
    </xdr:to>
    <xdr:pic>
      <xdr:nvPicPr>
        <xdr:cNvPr id="2" name="Picture 1" descr="SITA Logo">
          <a:extLst>
            <a:ext uri="{FF2B5EF4-FFF2-40B4-BE49-F238E27FC236}">
              <a16:creationId xmlns:a16="http://schemas.microsoft.com/office/drawing/2014/main" id="{151F8A1A-396A-4040-ACBA-CFAACD3E8C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13" y="29106"/>
          <a:ext cx="470535" cy="6115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237813</xdr:colOff>
      <xdr:row>0</xdr:row>
      <xdr:rowOff>29106</xdr:rowOff>
    </xdr:from>
    <xdr:to>
      <xdr:col>0</xdr:col>
      <xdr:colOff>704538</xdr:colOff>
      <xdr:row>1</xdr:row>
      <xdr:rowOff>248272</xdr:rowOff>
    </xdr:to>
    <xdr:pic>
      <xdr:nvPicPr>
        <xdr:cNvPr id="2" name="Picture 1" descr="SITA Logo">
          <a:extLst>
            <a:ext uri="{FF2B5EF4-FFF2-40B4-BE49-F238E27FC236}">
              <a16:creationId xmlns:a16="http://schemas.microsoft.com/office/drawing/2014/main" id="{59917D23-5707-4CFB-A36D-8854E3AA90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13" y="29106"/>
          <a:ext cx="470535" cy="61159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237813</xdr:colOff>
      <xdr:row>0</xdr:row>
      <xdr:rowOff>29106</xdr:rowOff>
    </xdr:from>
    <xdr:to>
      <xdr:col>0</xdr:col>
      <xdr:colOff>708348</xdr:colOff>
      <xdr:row>1</xdr:row>
      <xdr:rowOff>244462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13" y="29106"/>
          <a:ext cx="470535" cy="6154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itao365-my.sharepoint.com/personal/mlungisi_bistoli_sita_co_za/Documents/Documents/SITA/CCTV/2023-2024/CCTV%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TE BOQ."/>
      <sheetName val="Equipment BOQ"/>
      <sheetName val="BOQ Summary"/>
      <sheetName val="Scoring"/>
    </sheetNames>
    <sheetDataSet>
      <sheetData sheetId="0">
        <row r="66">
          <cell r="B66" t="str">
            <v>Beta</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BBC26-CEEB-4628-B203-90112B1C1033}">
  <sheetPr>
    <pageSetUpPr fitToPage="1"/>
  </sheetPr>
  <dimension ref="A1:S30"/>
  <sheetViews>
    <sheetView showGridLines="0" zoomScale="81" zoomScaleNormal="81" workbookViewId="0">
      <selection activeCell="H13" sqref="H13"/>
    </sheetView>
  </sheetViews>
  <sheetFormatPr defaultColWidth="9.109375" defaultRowHeight="14.4" x14ac:dyDescent="0.3"/>
  <cols>
    <col min="1" max="1" width="17.21875" style="21" customWidth="1"/>
    <col min="2" max="2" width="109.6640625" style="20" customWidth="1"/>
    <col min="3" max="3" width="35.109375" style="20" customWidth="1"/>
    <col min="4" max="4" width="16.44140625" style="20" customWidth="1"/>
    <col min="5" max="5" width="13" style="20" customWidth="1"/>
    <col min="6" max="6" width="23" style="20" bestFit="1" customWidth="1"/>
    <col min="7" max="16384" width="9.109375" style="20"/>
  </cols>
  <sheetData>
    <row r="1" spans="1:19" s="14" customFormat="1" ht="31.2" x14ac:dyDescent="0.6">
      <c r="A1" s="139"/>
      <c r="B1" s="140" t="s">
        <v>6</v>
      </c>
      <c r="C1" s="191"/>
      <c r="D1" s="191"/>
      <c r="E1" s="191"/>
      <c r="F1" s="189" t="s">
        <v>100</v>
      </c>
    </row>
    <row r="2" spans="1:19" customFormat="1" ht="23.4" x14ac:dyDescent="0.3">
      <c r="A2" s="141"/>
      <c r="B2" s="12" t="s">
        <v>110</v>
      </c>
      <c r="C2" s="192"/>
      <c r="D2" s="192"/>
      <c r="E2" s="192"/>
      <c r="F2" s="190"/>
    </row>
    <row r="3" spans="1:19" customFormat="1" ht="24" customHeight="1" x14ac:dyDescent="0.35">
      <c r="A3" s="193" t="s">
        <v>102</v>
      </c>
      <c r="B3" s="194"/>
      <c r="C3" s="45"/>
      <c r="D3" s="45"/>
      <c r="E3" s="45"/>
      <c r="F3" s="142"/>
      <c r="M3" s="20"/>
      <c r="N3" s="20"/>
    </row>
    <row r="4" spans="1:19" customFormat="1" ht="21" x14ac:dyDescent="0.4">
      <c r="A4" s="195"/>
      <c r="B4" s="196"/>
      <c r="C4" s="44"/>
      <c r="D4" s="44"/>
      <c r="E4" s="44"/>
      <c r="F4" s="143"/>
      <c r="M4" s="20"/>
      <c r="N4" s="20"/>
    </row>
    <row r="5" spans="1:19" customFormat="1" ht="15.6" x14ac:dyDescent="0.3">
      <c r="A5" s="144" t="s">
        <v>20</v>
      </c>
      <c r="B5" s="158" t="s">
        <v>171</v>
      </c>
      <c r="C5" s="66"/>
      <c r="D5" s="66"/>
      <c r="E5" s="66"/>
      <c r="F5" s="145"/>
      <c r="G5" s="19"/>
      <c r="H5" s="19"/>
      <c r="I5" s="19"/>
      <c r="J5" s="19"/>
      <c r="M5" s="20"/>
      <c r="N5" s="20"/>
    </row>
    <row r="6" spans="1:19" customFormat="1" ht="46.8" x14ac:dyDescent="0.3">
      <c r="A6" s="144" t="s">
        <v>21</v>
      </c>
      <c r="B6" s="43" t="s">
        <v>46</v>
      </c>
      <c r="C6" s="67"/>
      <c r="D6" s="67"/>
      <c r="E6" s="67"/>
      <c r="F6" s="146"/>
      <c r="G6" s="19"/>
      <c r="H6" s="19"/>
      <c r="I6" s="19"/>
      <c r="J6" s="19"/>
      <c r="M6" s="20"/>
      <c r="N6" s="20"/>
      <c r="O6" s="20"/>
      <c r="P6" s="20"/>
      <c r="Q6" s="20"/>
      <c r="R6" s="20"/>
      <c r="S6" s="148"/>
    </row>
    <row r="7" spans="1:19" customFormat="1" ht="28.2" customHeight="1" x14ac:dyDescent="0.3">
      <c r="A7" s="147" t="s">
        <v>7</v>
      </c>
      <c r="B7" s="197"/>
      <c r="C7" s="198"/>
      <c r="D7" s="198"/>
      <c r="E7" s="198"/>
      <c r="F7" s="199"/>
      <c r="G7" s="19"/>
      <c r="H7" s="19"/>
      <c r="I7" s="19"/>
      <c r="J7" s="19"/>
      <c r="M7" s="20"/>
      <c r="N7" s="20"/>
      <c r="O7" s="20"/>
      <c r="P7" s="20"/>
      <c r="Q7" s="20"/>
      <c r="R7" s="20"/>
      <c r="S7" s="148"/>
    </row>
    <row r="8" spans="1:19" customFormat="1" ht="15.6" x14ac:dyDescent="0.3">
      <c r="A8" s="64" t="s">
        <v>3</v>
      </c>
      <c r="B8" s="164"/>
      <c r="C8" s="172"/>
      <c r="D8" s="165"/>
      <c r="E8" s="173"/>
      <c r="F8" s="8"/>
      <c r="G8" s="8"/>
      <c r="H8" s="174"/>
      <c r="I8" s="19"/>
      <c r="J8" s="19"/>
      <c r="K8" s="175"/>
      <c r="L8" s="19"/>
    </row>
    <row r="9" spans="1:19" customFormat="1" ht="15.6" x14ac:dyDescent="0.3">
      <c r="A9" s="64" t="s">
        <v>106</v>
      </c>
      <c r="B9" s="164"/>
      <c r="C9" s="172"/>
      <c r="D9" s="165"/>
      <c r="E9" s="173"/>
      <c r="F9" s="8"/>
      <c r="G9" s="8"/>
      <c r="H9" s="174"/>
      <c r="I9" s="19"/>
      <c r="J9" s="19"/>
      <c r="K9" s="175"/>
      <c r="L9" s="19"/>
    </row>
    <row r="10" spans="1:19" customFormat="1" ht="15.6" x14ac:dyDescent="0.3">
      <c r="A10" s="167" t="s">
        <v>18</v>
      </c>
      <c r="B10" s="168"/>
      <c r="C10" s="176"/>
      <c r="D10" s="9"/>
      <c r="E10" s="173"/>
      <c r="F10" s="8"/>
      <c r="G10" s="8"/>
      <c r="H10" s="174"/>
      <c r="I10" s="19"/>
      <c r="J10" s="19"/>
      <c r="K10" s="175"/>
      <c r="L10" s="19"/>
    </row>
    <row r="11" spans="1:19" customFormat="1" ht="15.6" x14ac:dyDescent="0.3">
      <c r="A11" s="161" t="s">
        <v>19</v>
      </c>
      <c r="B11" s="166"/>
      <c r="C11" s="177"/>
      <c r="D11" s="166"/>
      <c r="E11" s="173"/>
      <c r="F11" s="8"/>
      <c r="G11" s="8"/>
      <c r="H11" s="174"/>
      <c r="I11" s="19"/>
      <c r="J11" s="19"/>
      <c r="K11" s="175"/>
      <c r="L11" s="19"/>
    </row>
    <row r="12" spans="1:19" customFormat="1" ht="15.6" x14ac:dyDescent="0.3">
      <c r="A12" s="161" t="s">
        <v>119</v>
      </c>
      <c r="B12" s="166"/>
      <c r="C12" s="177"/>
      <c r="D12" s="166"/>
      <c r="E12" s="173"/>
      <c r="F12" s="8"/>
      <c r="G12" s="8"/>
      <c r="H12" s="174"/>
      <c r="I12" s="19"/>
      <c r="J12" s="19"/>
      <c r="K12" s="175"/>
      <c r="L12" s="19"/>
    </row>
    <row r="13" spans="1:19" customFormat="1" ht="15.6" x14ac:dyDescent="0.3">
      <c r="A13" s="169" t="s">
        <v>120</v>
      </c>
      <c r="B13" s="166"/>
      <c r="C13" s="177"/>
      <c r="D13" s="166"/>
      <c r="E13" s="173"/>
      <c r="F13" s="8"/>
      <c r="G13" s="8"/>
      <c r="H13" s="174"/>
      <c r="I13" s="19"/>
      <c r="J13" s="19"/>
      <c r="K13" s="175"/>
      <c r="L13" s="19"/>
    </row>
    <row r="14" spans="1:19" customFormat="1" ht="15.6" x14ac:dyDescent="0.3">
      <c r="A14" s="178" t="s">
        <v>121</v>
      </c>
      <c r="B14" s="166"/>
      <c r="C14" s="177"/>
      <c r="D14" s="166"/>
      <c r="E14" s="173"/>
      <c r="F14" s="8"/>
      <c r="G14" s="8"/>
      <c r="H14" s="174"/>
      <c r="I14" s="19"/>
      <c r="J14" s="19"/>
      <c r="K14" s="175"/>
      <c r="L14" s="19"/>
    </row>
    <row r="15" spans="1:19" customFormat="1" ht="15.6" x14ac:dyDescent="0.3">
      <c r="A15" s="169"/>
      <c r="B15" s="166"/>
      <c r="C15" s="177"/>
      <c r="D15" s="166"/>
      <c r="E15" s="173"/>
      <c r="F15" s="8"/>
      <c r="G15" s="8"/>
      <c r="H15" s="174"/>
      <c r="I15" s="19"/>
      <c r="J15" s="19"/>
      <c r="K15" s="175"/>
      <c r="L15" s="19"/>
    </row>
    <row r="16" spans="1:19" customFormat="1" ht="15.6" customHeight="1" x14ac:dyDescent="0.3">
      <c r="A16" s="166"/>
      <c r="B16" s="170" t="s">
        <v>113</v>
      </c>
      <c r="C16" s="200" t="s">
        <v>114</v>
      </c>
      <c r="D16" s="200"/>
      <c r="E16" s="179"/>
      <c r="F16" s="8"/>
      <c r="G16" s="8"/>
      <c r="H16" s="174"/>
      <c r="I16" s="19"/>
      <c r="J16" s="19"/>
      <c r="K16" s="175"/>
      <c r="L16" s="19"/>
    </row>
    <row r="17" spans="1:12" customFormat="1" ht="15.6" customHeight="1" x14ac:dyDescent="0.3">
      <c r="A17" s="166"/>
      <c r="B17" s="171" t="s">
        <v>115</v>
      </c>
      <c r="C17" s="201">
        <v>17.71</v>
      </c>
      <c r="D17" s="202"/>
      <c r="E17" s="180"/>
      <c r="F17" s="205" t="s">
        <v>116</v>
      </c>
      <c r="G17" s="8"/>
      <c r="H17" s="174"/>
      <c r="I17" s="19"/>
      <c r="J17" s="19"/>
      <c r="K17" s="175"/>
      <c r="L17" s="19"/>
    </row>
    <row r="18" spans="1:12" customFormat="1" ht="15.6" x14ac:dyDescent="0.3">
      <c r="A18" s="166"/>
      <c r="B18" s="171" t="s">
        <v>117</v>
      </c>
      <c r="C18" s="203">
        <v>20.62</v>
      </c>
      <c r="D18" s="204"/>
      <c r="E18" s="180"/>
      <c r="F18" s="205"/>
      <c r="G18" s="8"/>
      <c r="H18" s="174"/>
      <c r="I18" s="19"/>
      <c r="J18" s="19"/>
      <c r="K18" s="175"/>
      <c r="L18" s="19"/>
    </row>
    <row r="19" spans="1:12" customFormat="1" ht="15.6" x14ac:dyDescent="0.3">
      <c r="A19" s="166"/>
      <c r="B19" s="171" t="s">
        <v>118</v>
      </c>
      <c r="C19" s="203">
        <v>23.74</v>
      </c>
      <c r="D19" s="204"/>
      <c r="E19" s="180"/>
      <c r="F19" s="205"/>
      <c r="G19" s="8"/>
      <c r="H19" s="174"/>
      <c r="I19" s="19"/>
      <c r="J19" s="19"/>
      <c r="K19" s="175"/>
      <c r="L19" s="19"/>
    </row>
    <row r="20" spans="1:12" ht="12.6" customHeight="1" x14ac:dyDescent="0.3">
      <c r="A20" s="186"/>
      <c r="B20" s="187"/>
      <c r="C20" s="187"/>
      <c r="D20" s="187"/>
      <c r="E20" s="187"/>
      <c r="F20" s="188"/>
    </row>
    <row r="21" spans="1:12" ht="13.2" customHeight="1" x14ac:dyDescent="0.3">
      <c r="A21" s="186"/>
      <c r="B21" s="187"/>
      <c r="C21" s="187"/>
      <c r="D21" s="187"/>
      <c r="E21" s="187"/>
      <c r="F21" s="188"/>
    </row>
    <row r="22" spans="1:12" ht="45.6" customHeight="1" x14ac:dyDescent="0.35">
      <c r="A22" s="149"/>
      <c r="B22" s="132" t="s">
        <v>93</v>
      </c>
      <c r="C22" s="132" t="s">
        <v>90</v>
      </c>
      <c r="F22" s="148"/>
    </row>
    <row r="23" spans="1:12" ht="37.799999999999997" customHeight="1" x14ac:dyDescent="0.35">
      <c r="A23" s="150">
        <v>1</v>
      </c>
      <c r="B23" s="133" t="s">
        <v>112</v>
      </c>
      <c r="C23" s="135">
        <f>'PRICING SCHEDULE A '!F40</f>
        <v>0</v>
      </c>
      <c r="F23" s="148"/>
    </row>
    <row r="24" spans="1:12" ht="37.799999999999997" customHeight="1" x14ac:dyDescent="0.35">
      <c r="A24" s="150">
        <v>2</v>
      </c>
      <c r="B24" s="137" t="s">
        <v>111</v>
      </c>
      <c r="C24" s="135">
        <f>'PRICING SCHEDULE B'!W51</f>
        <v>0</v>
      </c>
      <c r="F24" s="148"/>
    </row>
    <row r="25" spans="1:12" ht="37.799999999999997" customHeight="1" x14ac:dyDescent="0.35">
      <c r="A25" s="150">
        <v>3</v>
      </c>
      <c r="B25" s="133" t="s">
        <v>97</v>
      </c>
      <c r="C25" s="135">
        <f>'PRICING SCHEDULE C'!W41</f>
        <v>0</v>
      </c>
      <c r="F25" s="148"/>
    </row>
    <row r="26" spans="1:12" ht="36" customHeight="1" x14ac:dyDescent="0.35">
      <c r="A26" s="151"/>
      <c r="B26" s="134" t="s">
        <v>91</v>
      </c>
      <c r="C26" s="136">
        <f>SUM(C23:C25)</f>
        <v>0</v>
      </c>
      <c r="F26" s="148"/>
    </row>
    <row r="27" spans="1:12" ht="15.6" customHeight="1" x14ac:dyDescent="0.3">
      <c r="A27" s="103"/>
      <c r="F27" s="148"/>
    </row>
    <row r="28" spans="1:12" ht="15.6" customHeight="1" x14ac:dyDescent="0.3">
      <c r="A28" s="103"/>
      <c r="F28" s="148"/>
    </row>
    <row r="29" spans="1:12" x14ac:dyDescent="0.3">
      <c r="A29" s="103"/>
      <c r="F29" s="148"/>
    </row>
    <row r="30" spans="1:12" ht="15" thickBot="1" x14ac:dyDescent="0.35">
      <c r="A30" s="106"/>
      <c r="B30" s="107"/>
      <c r="C30" s="107"/>
      <c r="D30" s="107"/>
      <c r="E30" s="107"/>
      <c r="F30" s="152"/>
    </row>
  </sheetData>
  <sheetProtection formatCells="0" formatColumns="0" formatRows="0" insertRows="0"/>
  <protectedRanges>
    <protectedRange sqref="B5:F7" name="Range1_1"/>
    <protectedRange sqref="C17:E19" name="Range2_4"/>
  </protectedRanges>
  <mergeCells count="11">
    <mergeCell ref="A20:F21"/>
    <mergeCell ref="F1:F2"/>
    <mergeCell ref="C1:E2"/>
    <mergeCell ref="A3:B3"/>
    <mergeCell ref="A4:B4"/>
    <mergeCell ref="B7:F7"/>
    <mergeCell ref="C16:D16"/>
    <mergeCell ref="C17:D17"/>
    <mergeCell ref="C18:D18"/>
    <mergeCell ref="F17:F19"/>
    <mergeCell ref="C19:D19"/>
  </mergeCells>
  <dataValidations count="2">
    <dataValidation type="decimal" operator="greaterThanOrEqual" allowBlank="1" showInputMessage="1" showErrorMessage="1" sqref="C17:D19" xr:uid="{972ADC9E-D6BB-4B98-9EBA-25494098A062}">
      <formula1>0</formula1>
    </dataValidation>
    <dataValidation type="list" allowBlank="1" showInputMessage="1" showErrorMessage="1" sqref="E17:E19" xr:uid="{4A635FE4-609C-4A88-AB17-E5E9FC027FCA}">
      <formula1>" ,X"</formula1>
    </dataValidation>
  </dataValidations>
  <pageMargins left="0.70866141732283472" right="0.70866141732283472" top="0.74803149606299213" bottom="0.74803149606299213" header="0.31496062992125984" footer="0.31496062992125984"/>
  <pageSetup paperSize="8" scale="89" fitToHeight="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55325-8ED8-4128-AD92-FE09B45EC41C}">
  <sheetPr>
    <pageSetUpPr fitToPage="1"/>
  </sheetPr>
  <dimension ref="A1:P48"/>
  <sheetViews>
    <sheetView showGridLines="0" zoomScale="81" zoomScaleNormal="81" workbookViewId="0">
      <selection activeCell="B5" sqref="B5"/>
    </sheetView>
  </sheetViews>
  <sheetFormatPr defaultColWidth="9.109375" defaultRowHeight="14.4" x14ac:dyDescent="0.3"/>
  <cols>
    <col min="1" max="1" width="15.77734375" style="21" customWidth="1"/>
    <col min="2" max="2" width="61.5546875" style="20" customWidth="1"/>
    <col min="3" max="3" width="18.88671875" style="20" customWidth="1"/>
    <col min="4" max="4" width="17.77734375" style="20" customWidth="1"/>
    <col min="5" max="5" width="24.109375" style="20" customWidth="1"/>
    <col min="6" max="6" width="26.21875" style="20" customWidth="1"/>
    <col min="7" max="7" width="39.109375" style="27" customWidth="1"/>
    <col min="8" max="16384" width="9.109375" style="20"/>
  </cols>
  <sheetData>
    <row r="1" spans="1:16" s="14" customFormat="1" ht="31.2" x14ac:dyDescent="0.6">
      <c r="A1" s="5"/>
      <c r="B1" s="2" t="s">
        <v>6</v>
      </c>
      <c r="C1" s="2"/>
      <c r="D1" s="2"/>
      <c r="E1" s="2"/>
      <c r="F1" s="2" t="s">
        <v>94</v>
      </c>
      <c r="G1" s="153"/>
    </row>
    <row r="2" spans="1:16" customFormat="1" ht="74.400000000000006" customHeight="1" x14ac:dyDescent="0.3">
      <c r="A2" s="17"/>
      <c r="B2" s="12" t="s">
        <v>105</v>
      </c>
      <c r="C2" s="12"/>
      <c r="D2" s="12"/>
      <c r="E2" s="12"/>
      <c r="F2" s="138" t="s">
        <v>104</v>
      </c>
      <c r="G2" s="154"/>
    </row>
    <row r="3" spans="1:16" customFormat="1" ht="21.6" customHeight="1" x14ac:dyDescent="0.35">
      <c r="A3" s="209" t="s">
        <v>28</v>
      </c>
      <c r="B3" s="210"/>
      <c r="C3" s="45"/>
      <c r="D3" s="45"/>
      <c r="E3" s="45"/>
      <c r="F3" s="45"/>
      <c r="G3" s="154"/>
    </row>
    <row r="4" spans="1:16" customFormat="1" ht="23.4" x14ac:dyDescent="0.4">
      <c r="A4" s="215"/>
      <c r="B4" s="215"/>
      <c r="C4" s="44"/>
      <c r="D4" s="44"/>
      <c r="E4" s="44"/>
      <c r="F4" s="44"/>
      <c r="G4" s="154"/>
    </row>
    <row r="5" spans="1:16" customFormat="1" ht="15.6" x14ac:dyDescent="0.3">
      <c r="A5" s="42" t="s">
        <v>20</v>
      </c>
      <c r="B5" s="159" t="s">
        <v>171</v>
      </c>
      <c r="C5" s="66"/>
      <c r="D5" s="66"/>
      <c r="E5" s="66"/>
      <c r="F5" s="66"/>
      <c r="G5" s="11"/>
      <c r="H5" s="19"/>
      <c r="I5" s="19"/>
      <c r="J5" s="19"/>
    </row>
    <row r="6" spans="1:16" customFormat="1" ht="78" x14ac:dyDescent="0.3">
      <c r="A6" s="42" t="s">
        <v>21</v>
      </c>
      <c r="B6" s="43" t="s">
        <v>46</v>
      </c>
      <c r="C6" s="67"/>
      <c r="D6" s="67"/>
      <c r="E6" s="67"/>
      <c r="F6" s="67"/>
      <c r="G6" s="11"/>
      <c r="H6" s="19"/>
      <c r="I6" s="19"/>
      <c r="J6" s="19"/>
      <c r="P6" s="19"/>
    </row>
    <row r="7" spans="1:16" customFormat="1" ht="24.6" customHeight="1" x14ac:dyDescent="0.3">
      <c r="A7" s="29" t="s">
        <v>7</v>
      </c>
      <c r="B7" s="197"/>
      <c r="C7" s="198"/>
      <c r="D7" s="198"/>
      <c r="E7" s="198"/>
      <c r="F7" s="216"/>
      <c r="G7" s="11"/>
      <c r="H7" s="19"/>
      <c r="I7" s="19"/>
      <c r="J7" s="19"/>
      <c r="P7" s="19"/>
    </row>
    <row r="8" spans="1:16" customFormat="1" ht="15.6" x14ac:dyDescent="0.3">
      <c r="A8" s="64" t="s">
        <v>3</v>
      </c>
      <c r="B8" s="164"/>
      <c r="C8" s="172"/>
      <c r="D8" s="165"/>
      <c r="E8" s="173"/>
      <c r="F8" s="8"/>
      <c r="G8" s="8"/>
      <c r="H8" s="174"/>
      <c r="I8" s="19"/>
      <c r="J8" s="19"/>
      <c r="K8" s="175"/>
      <c r="L8" s="19"/>
    </row>
    <row r="9" spans="1:16" customFormat="1" ht="15.6" x14ac:dyDescent="0.3">
      <c r="A9" s="64" t="s">
        <v>106</v>
      </c>
      <c r="B9" s="164"/>
      <c r="C9" s="172"/>
      <c r="D9" s="165"/>
      <c r="E9" s="173"/>
      <c r="F9" s="8"/>
      <c r="G9" s="8"/>
      <c r="H9" s="174"/>
      <c r="I9" s="19"/>
      <c r="J9" s="19"/>
      <c r="K9" s="175"/>
      <c r="L9" s="19"/>
    </row>
    <row r="10" spans="1:16" customFormat="1" ht="15.6" x14ac:dyDescent="0.3">
      <c r="A10" s="167" t="s">
        <v>18</v>
      </c>
      <c r="B10" s="168"/>
      <c r="C10" s="176"/>
      <c r="D10" s="9"/>
      <c r="E10" s="173"/>
      <c r="F10" s="8"/>
      <c r="G10" s="8"/>
      <c r="H10" s="174"/>
      <c r="I10" s="19"/>
      <c r="J10" s="19"/>
      <c r="K10" s="175"/>
      <c r="L10" s="19"/>
    </row>
    <row r="11" spans="1:16" customFormat="1" ht="15.6" x14ac:dyDescent="0.3">
      <c r="A11" s="161" t="s">
        <v>19</v>
      </c>
      <c r="B11" s="166"/>
      <c r="C11" s="177"/>
      <c r="D11" s="166"/>
      <c r="E11" s="173"/>
      <c r="F11" s="8"/>
      <c r="G11" s="8"/>
      <c r="H11" s="174"/>
      <c r="I11" s="19"/>
      <c r="J11" s="19"/>
      <c r="K11" s="175"/>
      <c r="L11" s="19"/>
    </row>
    <row r="12" spans="1:16" customFormat="1" ht="15.6" x14ac:dyDescent="0.3">
      <c r="A12" s="161" t="s">
        <v>119</v>
      </c>
      <c r="B12" s="166"/>
      <c r="C12" s="177"/>
      <c r="D12" s="166"/>
      <c r="E12" s="173"/>
      <c r="F12" s="8"/>
      <c r="G12" s="8"/>
      <c r="H12" s="174"/>
      <c r="I12" s="19"/>
      <c r="J12" s="19"/>
      <c r="K12" s="175"/>
      <c r="L12" s="19"/>
    </row>
    <row r="13" spans="1:16" customFormat="1" ht="15.6" x14ac:dyDescent="0.3">
      <c r="A13" s="169" t="s">
        <v>120</v>
      </c>
      <c r="B13" s="166"/>
      <c r="C13" s="177"/>
      <c r="D13" s="166"/>
      <c r="E13" s="173"/>
      <c r="F13" s="8"/>
      <c r="G13" s="8"/>
      <c r="H13" s="174"/>
      <c r="I13" s="19"/>
      <c r="J13" s="19"/>
      <c r="K13" s="175"/>
      <c r="L13" s="19"/>
    </row>
    <row r="14" spans="1:16" customFormat="1" ht="15.6" x14ac:dyDescent="0.3">
      <c r="A14" s="178" t="s">
        <v>121</v>
      </c>
      <c r="B14" s="166"/>
      <c r="C14" s="177"/>
      <c r="D14" s="166"/>
      <c r="E14" s="173"/>
      <c r="F14" s="8"/>
      <c r="G14" s="8"/>
      <c r="H14" s="174"/>
      <c r="I14" s="19"/>
      <c r="J14" s="19"/>
      <c r="K14" s="175"/>
      <c r="L14" s="19"/>
    </row>
    <row r="15" spans="1:16" customFormat="1" ht="15.6" x14ac:dyDescent="0.3">
      <c r="A15" s="169"/>
      <c r="B15" s="166"/>
      <c r="C15" s="177"/>
      <c r="D15" s="166"/>
      <c r="E15" s="173"/>
      <c r="F15" s="8"/>
      <c r="G15" s="8"/>
      <c r="H15" s="174"/>
      <c r="I15" s="19"/>
      <c r="J15" s="19"/>
      <c r="K15" s="175"/>
      <c r="L15" s="19"/>
    </row>
    <row r="16" spans="1:16" customFormat="1" ht="15.6" customHeight="1" x14ac:dyDescent="0.3">
      <c r="A16" s="166"/>
      <c r="B16" s="170" t="s">
        <v>113</v>
      </c>
      <c r="C16" s="200" t="s">
        <v>114</v>
      </c>
      <c r="D16" s="200"/>
      <c r="E16" s="179"/>
      <c r="F16" s="8"/>
      <c r="G16" s="8"/>
      <c r="H16" s="174"/>
      <c r="I16" s="19"/>
      <c r="J16" s="19"/>
      <c r="K16" s="175"/>
      <c r="L16" s="19"/>
    </row>
    <row r="17" spans="1:12" customFormat="1" ht="15.6" customHeight="1" x14ac:dyDescent="0.3">
      <c r="A17" s="166"/>
      <c r="B17" s="171" t="s">
        <v>115</v>
      </c>
      <c r="C17" s="201">
        <v>17.71</v>
      </c>
      <c r="D17" s="202"/>
      <c r="E17" s="180"/>
      <c r="F17" s="205" t="s">
        <v>116</v>
      </c>
      <c r="G17" s="8"/>
      <c r="H17" s="174"/>
      <c r="I17" s="19"/>
      <c r="J17" s="19"/>
      <c r="K17" s="175"/>
      <c r="L17" s="19"/>
    </row>
    <row r="18" spans="1:12" customFormat="1" ht="15.6" x14ac:dyDescent="0.3">
      <c r="A18" s="166"/>
      <c r="B18" s="171" t="s">
        <v>117</v>
      </c>
      <c r="C18" s="203">
        <v>20.62</v>
      </c>
      <c r="D18" s="204"/>
      <c r="E18" s="180"/>
      <c r="F18" s="205"/>
      <c r="G18" s="8"/>
      <c r="H18" s="174"/>
      <c r="I18" s="19"/>
      <c r="J18" s="19"/>
      <c r="K18" s="175"/>
      <c r="L18" s="19"/>
    </row>
    <row r="19" spans="1:12" customFormat="1" ht="15.6" x14ac:dyDescent="0.3">
      <c r="A19" s="166"/>
      <c r="B19" s="171" t="s">
        <v>118</v>
      </c>
      <c r="C19" s="203">
        <v>23.74</v>
      </c>
      <c r="D19" s="204"/>
      <c r="E19" s="180"/>
      <c r="F19" s="205"/>
      <c r="G19" s="8"/>
      <c r="H19" s="174"/>
      <c r="I19" s="19"/>
      <c r="J19" s="19"/>
      <c r="K19" s="175"/>
      <c r="L19" s="19"/>
    </row>
    <row r="20" spans="1:12" s="19" customFormat="1" ht="16.2" thickBot="1" x14ac:dyDescent="0.35">
      <c r="A20" s="161"/>
      <c r="B20" s="161"/>
      <c r="C20" s="161"/>
      <c r="D20" s="161"/>
      <c r="E20" s="161"/>
      <c r="F20" s="161"/>
      <c r="G20" s="161"/>
    </row>
    <row r="21" spans="1:12" customFormat="1" ht="27" customHeight="1" x14ac:dyDescent="0.3">
      <c r="A21" s="211" t="s">
        <v>0</v>
      </c>
      <c r="B21" s="213" t="s">
        <v>8</v>
      </c>
      <c r="C21" s="217" t="s">
        <v>79</v>
      </c>
      <c r="D21" s="218"/>
      <c r="E21" s="218"/>
      <c r="F21" s="219"/>
      <c r="G21" s="226"/>
    </row>
    <row r="22" spans="1:12" ht="31.8" thickBot="1" x14ac:dyDescent="0.35">
      <c r="A22" s="212"/>
      <c r="B22" s="214"/>
      <c r="C22" s="70" t="s">
        <v>1</v>
      </c>
      <c r="D22" s="70" t="s">
        <v>4</v>
      </c>
      <c r="E22" s="71" t="s">
        <v>5</v>
      </c>
      <c r="F22" s="98" t="s">
        <v>17</v>
      </c>
      <c r="G22" s="227"/>
    </row>
    <row r="23" spans="1:12" ht="16.2" thickBot="1" x14ac:dyDescent="0.35">
      <c r="A23" s="95">
        <v>1</v>
      </c>
      <c r="B23" s="206" t="s">
        <v>169</v>
      </c>
      <c r="C23" s="207"/>
      <c r="D23" s="207"/>
      <c r="E23" s="208"/>
      <c r="F23" s="96">
        <f>SUM(F24:F27)</f>
        <v>0</v>
      </c>
      <c r="G23" s="155" t="s">
        <v>14</v>
      </c>
    </row>
    <row r="24" spans="1:12" ht="15.6" x14ac:dyDescent="0.3">
      <c r="A24" s="184" t="s">
        <v>138</v>
      </c>
      <c r="B24" s="68" t="s">
        <v>162</v>
      </c>
      <c r="C24" s="62" t="s">
        <v>16</v>
      </c>
      <c r="D24" s="40">
        <v>2</v>
      </c>
      <c r="E24" s="51">
        <v>0</v>
      </c>
      <c r="F24" s="99">
        <f>D24*E24</f>
        <v>0</v>
      </c>
      <c r="G24" s="24"/>
    </row>
    <row r="25" spans="1:12" ht="15.6" x14ac:dyDescent="0.3">
      <c r="A25" s="184" t="s">
        <v>139</v>
      </c>
      <c r="B25" s="49" t="s">
        <v>163</v>
      </c>
      <c r="C25" s="62" t="s">
        <v>16</v>
      </c>
      <c r="D25" s="38">
        <v>7</v>
      </c>
      <c r="E25" s="23">
        <v>0</v>
      </c>
      <c r="F25" s="101">
        <f t="shared" ref="F25:F27" si="0">D25*E25</f>
        <v>0</v>
      </c>
      <c r="G25" s="24"/>
    </row>
    <row r="26" spans="1:12" ht="15.6" x14ac:dyDescent="0.3">
      <c r="A26" s="184" t="s">
        <v>140</v>
      </c>
      <c r="B26" s="49" t="s">
        <v>164</v>
      </c>
      <c r="C26" s="62" t="s">
        <v>16</v>
      </c>
      <c r="D26" s="38">
        <v>2</v>
      </c>
      <c r="E26" s="23">
        <v>0</v>
      </c>
      <c r="F26" s="101">
        <f t="shared" si="0"/>
        <v>0</v>
      </c>
      <c r="G26" s="24"/>
    </row>
    <row r="27" spans="1:12" ht="16.2" thickBot="1" x14ac:dyDescent="0.35">
      <c r="A27" s="184" t="s">
        <v>141</v>
      </c>
      <c r="B27" s="49" t="s">
        <v>165</v>
      </c>
      <c r="C27" s="62" t="s">
        <v>16</v>
      </c>
      <c r="D27" s="38">
        <v>9</v>
      </c>
      <c r="E27" s="23">
        <v>0</v>
      </c>
      <c r="F27" s="101">
        <f t="shared" si="0"/>
        <v>0</v>
      </c>
      <c r="G27" s="24"/>
    </row>
    <row r="28" spans="1:12" ht="16.2" thickBot="1" x14ac:dyDescent="0.35">
      <c r="A28" s="94">
        <v>2</v>
      </c>
      <c r="B28" s="220" t="s">
        <v>170</v>
      </c>
      <c r="C28" s="221"/>
      <c r="D28" s="221"/>
      <c r="E28" s="222"/>
      <c r="F28" s="97">
        <f>SUM(F29:F32)</f>
        <v>0</v>
      </c>
      <c r="G28" s="24"/>
    </row>
    <row r="29" spans="1:12" ht="15.6" x14ac:dyDescent="0.3">
      <c r="A29" s="100" t="s">
        <v>142</v>
      </c>
      <c r="B29" s="49" t="s">
        <v>166</v>
      </c>
      <c r="C29" s="62" t="s">
        <v>16</v>
      </c>
      <c r="D29" s="38">
        <v>9</v>
      </c>
      <c r="E29" s="23">
        <v>0</v>
      </c>
      <c r="F29" s="102">
        <f>SUM(D29*E29)</f>
        <v>0</v>
      </c>
      <c r="G29" s="24"/>
    </row>
    <row r="30" spans="1:12" ht="15.6" x14ac:dyDescent="0.3">
      <c r="A30" s="100" t="s">
        <v>143</v>
      </c>
      <c r="B30" s="49" t="s">
        <v>167</v>
      </c>
      <c r="C30" s="62" t="s">
        <v>16</v>
      </c>
      <c r="D30" s="38">
        <v>7</v>
      </c>
      <c r="E30" s="23">
        <v>0</v>
      </c>
      <c r="F30" s="102">
        <f t="shared" ref="F30:F32" si="1">SUM(D30*E30)</f>
        <v>0</v>
      </c>
      <c r="G30" s="24"/>
    </row>
    <row r="31" spans="1:12" ht="15.6" x14ac:dyDescent="0.3">
      <c r="A31" s="100" t="s">
        <v>144</v>
      </c>
      <c r="B31" s="49" t="s">
        <v>168</v>
      </c>
      <c r="C31" s="62" t="s">
        <v>16</v>
      </c>
      <c r="D31" s="38">
        <v>2</v>
      </c>
      <c r="E31" s="23">
        <v>0</v>
      </c>
      <c r="F31" s="102">
        <f t="shared" si="1"/>
        <v>0</v>
      </c>
      <c r="G31" s="24"/>
    </row>
    <row r="32" spans="1:12" ht="16.2" thickBot="1" x14ac:dyDescent="0.35">
      <c r="A32" s="100" t="s">
        <v>145</v>
      </c>
      <c r="B32" s="49" t="s">
        <v>165</v>
      </c>
      <c r="C32" s="62" t="s">
        <v>16</v>
      </c>
      <c r="D32" s="38">
        <v>18</v>
      </c>
      <c r="E32" s="23">
        <v>0</v>
      </c>
      <c r="F32" s="102">
        <f t="shared" si="1"/>
        <v>0</v>
      </c>
      <c r="G32" s="24"/>
    </row>
    <row r="33" spans="1:7" ht="16.2" thickBot="1" x14ac:dyDescent="0.35">
      <c r="A33" s="94">
        <v>3</v>
      </c>
      <c r="B33" s="223" t="s">
        <v>80</v>
      </c>
      <c r="C33" s="224"/>
      <c r="D33" s="224"/>
      <c r="E33" s="225"/>
      <c r="F33" s="97">
        <f>SUM(F34:F37)</f>
        <v>0</v>
      </c>
      <c r="G33" s="24"/>
    </row>
    <row r="34" spans="1:7" ht="15.6" x14ac:dyDescent="0.3">
      <c r="A34" s="100" t="s">
        <v>146</v>
      </c>
      <c r="B34" s="68" t="s">
        <v>48</v>
      </c>
      <c r="C34" s="62" t="s">
        <v>16</v>
      </c>
      <c r="D34" s="40">
        <v>18</v>
      </c>
      <c r="E34" s="51">
        <v>0</v>
      </c>
      <c r="F34" s="99">
        <f t="shared" ref="F34:F37" si="2">D34*E34</f>
        <v>0</v>
      </c>
      <c r="G34" s="24"/>
    </row>
    <row r="35" spans="1:7" ht="15.6" x14ac:dyDescent="0.3">
      <c r="A35" s="100" t="s">
        <v>147</v>
      </c>
      <c r="B35" s="49" t="s">
        <v>32</v>
      </c>
      <c r="C35" s="50" t="s">
        <v>33</v>
      </c>
      <c r="D35" s="38">
        <v>36</v>
      </c>
      <c r="E35" s="51">
        <v>0</v>
      </c>
      <c r="F35" s="101">
        <f t="shared" si="2"/>
        <v>0</v>
      </c>
      <c r="G35" s="24"/>
    </row>
    <row r="36" spans="1:7" ht="15.6" x14ac:dyDescent="0.3">
      <c r="A36" s="100" t="s">
        <v>148</v>
      </c>
      <c r="B36" s="49" t="s">
        <v>82</v>
      </c>
      <c r="C36" s="62" t="s">
        <v>33</v>
      </c>
      <c r="D36" s="40">
        <v>1</v>
      </c>
      <c r="E36" s="51">
        <v>0</v>
      </c>
      <c r="F36" s="99">
        <f t="shared" si="2"/>
        <v>0</v>
      </c>
      <c r="G36" s="24"/>
    </row>
    <row r="37" spans="1:7" ht="15.6" x14ac:dyDescent="0.3">
      <c r="A37" s="100" t="s">
        <v>149</v>
      </c>
      <c r="B37" s="49" t="s">
        <v>81</v>
      </c>
      <c r="C37" s="62" t="s">
        <v>16</v>
      </c>
      <c r="D37" s="40">
        <v>12</v>
      </c>
      <c r="E37" s="51">
        <v>0</v>
      </c>
      <c r="F37" s="99">
        <f t="shared" si="2"/>
        <v>0</v>
      </c>
      <c r="G37" s="24"/>
    </row>
    <row r="38" spans="1:7" ht="36.6" customHeight="1" x14ac:dyDescent="0.3">
      <c r="A38" s="245"/>
      <c r="B38" s="246"/>
      <c r="C38" s="247"/>
      <c r="D38" s="254" t="s">
        <v>25</v>
      </c>
      <c r="E38" s="255"/>
      <c r="F38" s="104">
        <f>F23+F28+F33</f>
        <v>0</v>
      </c>
    </row>
    <row r="39" spans="1:7" ht="38.4" customHeight="1" x14ac:dyDescent="0.3">
      <c r="A39" s="248"/>
      <c r="B39" s="249"/>
      <c r="C39" s="250"/>
      <c r="D39" s="254" t="s">
        <v>2</v>
      </c>
      <c r="E39" s="255"/>
      <c r="F39" s="105">
        <f>F38*0.15</f>
        <v>0</v>
      </c>
    </row>
    <row r="40" spans="1:7" ht="34.200000000000003" customHeight="1" thickBot="1" x14ac:dyDescent="0.35">
      <c r="A40" s="251"/>
      <c r="B40" s="252"/>
      <c r="C40" s="253"/>
      <c r="D40" s="235" t="s">
        <v>9</v>
      </c>
      <c r="E40" s="236"/>
      <c r="F40" s="108">
        <f>F38+F39</f>
        <v>0</v>
      </c>
    </row>
    <row r="44" spans="1:7" ht="15" thickBot="1" x14ac:dyDescent="0.35"/>
    <row r="45" spans="1:7" ht="40.200000000000003" customHeight="1" x14ac:dyDescent="0.3">
      <c r="B45" s="228" t="s">
        <v>13</v>
      </c>
      <c r="C45" s="30"/>
      <c r="D45" s="239"/>
      <c r="E45" s="240"/>
      <c r="F45" s="239"/>
      <c r="G45" s="240"/>
    </row>
    <row r="46" spans="1:7" ht="43.8" customHeight="1" x14ac:dyDescent="0.3">
      <c r="B46" s="229"/>
      <c r="C46" s="39" t="s">
        <v>10</v>
      </c>
      <c r="D46" s="241"/>
      <c r="E46" s="242"/>
      <c r="F46" s="243" t="s">
        <v>12</v>
      </c>
      <c r="G46" s="244"/>
    </row>
    <row r="47" spans="1:7" ht="30.6" customHeight="1" thickBot="1" x14ac:dyDescent="0.35">
      <c r="B47" s="229"/>
      <c r="C47" s="31"/>
      <c r="D47" s="231"/>
      <c r="E47" s="232"/>
      <c r="F47" s="233"/>
      <c r="G47" s="234"/>
    </row>
    <row r="48" spans="1:7" ht="34.799999999999997" customHeight="1" thickBot="1" x14ac:dyDescent="0.35">
      <c r="B48" s="230"/>
      <c r="C48" s="61" t="s">
        <v>15</v>
      </c>
      <c r="D48" s="231"/>
      <c r="E48" s="232"/>
      <c r="F48" s="237" t="s">
        <v>11</v>
      </c>
      <c r="G48" s="238"/>
    </row>
  </sheetData>
  <sheetProtection formatCells="0" formatColumns="0" formatRows="0" insertRows="0"/>
  <protectedRanges>
    <protectedRange sqref="A33:B33 A29:E32 A28:B28 A23:E27 A34:E37" name="Range3_1"/>
    <protectedRange sqref="E17:E19" name="Range2_4_1"/>
    <protectedRange sqref="C17:D19" name="Range2_4_3"/>
  </protectedRanges>
  <mergeCells count="28">
    <mergeCell ref="B28:E28"/>
    <mergeCell ref="B33:E33"/>
    <mergeCell ref="G21:G22"/>
    <mergeCell ref="B45:B48"/>
    <mergeCell ref="D47:E47"/>
    <mergeCell ref="F47:G47"/>
    <mergeCell ref="D48:E48"/>
    <mergeCell ref="D40:E40"/>
    <mergeCell ref="F48:G48"/>
    <mergeCell ref="D45:E45"/>
    <mergeCell ref="F45:G45"/>
    <mergeCell ref="D46:E46"/>
    <mergeCell ref="F46:G46"/>
    <mergeCell ref="A38:C40"/>
    <mergeCell ref="D39:E39"/>
    <mergeCell ref="D38:E38"/>
    <mergeCell ref="B23:E23"/>
    <mergeCell ref="A3:B3"/>
    <mergeCell ref="A21:A22"/>
    <mergeCell ref="B21:B22"/>
    <mergeCell ref="A4:B4"/>
    <mergeCell ref="B7:F7"/>
    <mergeCell ref="C21:F21"/>
    <mergeCell ref="C16:D16"/>
    <mergeCell ref="C17:D17"/>
    <mergeCell ref="F17:F19"/>
    <mergeCell ref="C18:D18"/>
    <mergeCell ref="C19:D19"/>
  </mergeCells>
  <phoneticPr fontId="13" type="noConversion"/>
  <dataValidations count="2">
    <dataValidation type="decimal" operator="greaterThanOrEqual" allowBlank="1" showInputMessage="1" showErrorMessage="1" sqref="D24:E27 D29:E32 D34:E37 C17:D19" xr:uid="{15343F41-909D-46E2-860C-F50A03EC4A5D}">
      <formula1>0</formula1>
    </dataValidation>
    <dataValidation type="list" allowBlank="1" showInputMessage="1" showErrorMessage="1" sqref="E17:E19" xr:uid="{A9B6EC46-B3F6-4B02-8905-439F4D6D217B}">
      <formula1>" ,X"</formula1>
    </dataValidation>
  </dataValidations>
  <pageMargins left="0.70866141732283472" right="0.70866141732283472" top="0.74803149606299213" bottom="0.74803149606299213" header="0.31496062992125984" footer="0.31496062992125984"/>
  <pageSetup paperSize="8" scale="45" fitToHeight="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22877-61AF-4022-BF91-B45ADEC16619}">
  <sheetPr>
    <pageSetUpPr fitToPage="1"/>
  </sheetPr>
  <dimension ref="A1:AB60"/>
  <sheetViews>
    <sheetView showGridLines="0" zoomScale="81" zoomScaleNormal="81" workbookViewId="0">
      <selection activeCell="B5" sqref="B5:C5"/>
    </sheetView>
  </sheetViews>
  <sheetFormatPr defaultColWidth="9.109375" defaultRowHeight="14.4" x14ac:dyDescent="0.3"/>
  <cols>
    <col min="1" max="1" width="14.88671875" style="21" customWidth="1"/>
    <col min="2" max="2" width="46.5546875" style="20" customWidth="1"/>
    <col min="3" max="3" width="18.88671875" style="20" customWidth="1"/>
    <col min="4" max="4" width="22.33203125" style="20" customWidth="1"/>
    <col min="5" max="5" width="22" style="20" customWidth="1"/>
    <col min="6" max="6" width="29.77734375" style="20" customWidth="1"/>
    <col min="7" max="7" width="21.5546875" style="22" customWidth="1"/>
    <col min="8" max="8" width="17.88671875" style="22" bestFit="1" customWidth="1"/>
    <col min="9" max="9" width="22.77734375" style="20" customWidth="1"/>
    <col min="10" max="10" width="28" style="20" customWidth="1"/>
    <col min="11" max="11" width="15.6640625" style="20" customWidth="1"/>
    <col min="12" max="12" width="24.88671875" style="20" customWidth="1"/>
    <col min="13" max="13" width="19.109375" style="20" customWidth="1"/>
    <col min="14" max="14" width="25.6640625" style="20" customWidth="1"/>
    <col min="15" max="15" width="20.21875" style="20" customWidth="1"/>
    <col min="16" max="16" width="17.77734375" style="20" customWidth="1"/>
    <col min="17" max="17" width="18.5546875" style="20" customWidth="1"/>
    <col min="18" max="18" width="22.77734375" style="20" customWidth="1"/>
    <col min="19" max="19" width="20.44140625" style="20" customWidth="1"/>
    <col min="20" max="20" width="19.33203125" style="20" customWidth="1"/>
    <col min="21" max="21" width="25.33203125" style="20" customWidth="1"/>
    <col min="22" max="22" width="22.21875" style="20" customWidth="1"/>
    <col min="23" max="23" width="25.5546875" style="20" customWidth="1"/>
    <col min="24" max="24" width="28.21875" style="20" bestFit="1" customWidth="1"/>
    <col min="25" max="16384" width="9.109375" style="20"/>
  </cols>
  <sheetData>
    <row r="1" spans="1:28" s="14" customFormat="1" ht="31.2" x14ac:dyDescent="0.6">
      <c r="A1" s="5"/>
      <c r="B1" s="256" t="s">
        <v>6</v>
      </c>
      <c r="C1" s="256"/>
      <c r="D1" s="192"/>
      <c r="E1" s="192"/>
      <c r="F1" s="2" t="s">
        <v>95</v>
      </c>
      <c r="G1" s="3"/>
      <c r="H1" s="1"/>
      <c r="I1" s="1"/>
      <c r="J1" s="1"/>
      <c r="K1" s="1"/>
      <c r="L1" s="1"/>
      <c r="M1" s="1"/>
      <c r="N1" s="1"/>
      <c r="O1" s="1"/>
      <c r="P1" s="1"/>
      <c r="Q1" s="1"/>
      <c r="R1" s="1"/>
      <c r="S1" s="1"/>
      <c r="T1" s="1"/>
      <c r="U1" s="1"/>
      <c r="V1" s="1"/>
      <c r="W1" s="1"/>
      <c r="X1" s="1"/>
    </row>
    <row r="2" spans="1:28" customFormat="1" ht="81.599999999999994" customHeight="1" x14ac:dyDescent="0.3">
      <c r="A2" s="17"/>
      <c r="B2" s="12" t="s">
        <v>107</v>
      </c>
      <c r="C2" s="12"/>
      <c r="D2" s="192"/>
      <c r="E2" s="192"/>
      <c r="F2" s="138" t="s">
        <v>98</v>
      </c>
      <c r="G2" s="4"/>
      <c r="H2" s="18"/>
      <c r="I2" s="18"/>
      <c r="J2" s="18"/>
      <c r="K2" s="18"/>
      <c r="L2" s="18"/>
      <c r="M2" s="18"/>
      <c r="N2" s="18"/>
      <c r="O2" s="18"/>
      <c r="P2" s="18"/>
      <c r="Q2" s="18"/>
      <c r="R2" s="18"/>
      <c r="S2" s="18"/>
      <c r="T2" s="18"/>
      <c r="U2" s="18"/>
      <c r="V2" s="18"/>
      <c r="W2" s="18"/>
      <c r="X2" s="18"/>
    </row>
    <row r="3" spans="1:28" customFormat="1" ht="23.4" customHeight="1" x14ac:dyDescent="0.35">
      <c r="A3" s="209" t="s">
        <v>28</v>
      </c>
      <c r="B3" s="262"/>
      <c r="C3" s="210"/>
      <c r="D3" s="45"/>
      <c r="E3" s="45"/>
      <c r="F3" s="45"/>
      <c r="G3" s="41"/>
    </row>
    <row r="4" spans="1:28" customFormat="1" ht="23.4" x14ac:dyDescent="0.4">
      <c r="B4" s="44"/>
      <c r="C4" s="44"/>
      <c r="D4" s="44"/>
      <c r="E4" s="44"/>
      <c r="F4" s="44"/>
      <c r="G4" s="41"/>
    </row>
    <row r="5" spans="1:28" customFormat="1" ht="15.6" x14ac:dyDescent="0.3">
      <c r="A5" s="42" t="s">
        <v>20</v>
      </c>
      <c r="B5" s="265" t="s">
        <v>171</v>
      </c>
      <c r="C5" s="266"/>
      <c r="D5" s="66"/>
      <c r="E5" s="66"/>
      <c r="F5" s="66"/>
      <c r="G5" s="11"/>
      <c r="H5" s="10"/>
      <c r="I5" s="10"/>
      <c r="J5" s="10"/>
      <c r="K5" s="10"/>
      <c r="L5" s="10"/>
      <c r="M5" s="10"/>
      <c r="N5" s="10"/>
      <c r="O5" s="10"/>
      <c r="P5" s="10"/>
      <c r="Q5" s="10"/>
      <c r="R5" s="10"/>
      <c r="S5" s="10"/>
      <c r="T5" s="10"/>
      <c r="U5" s="10"/>
      <c r="V5" s="10"/>
      <c r="W5" s="10"/>
      <c r="X5" s="19"/>
      <c r="Y5" s="19"/>
      <c r="Z5" s="19"/>
      <c r="AA5" s="19"/>
      <c r="AB5" s="19"/>
    </row>
    <row r="6" spans="1:28" customFormat="1" ht="89.4" customHeight="1" x14ac:dyDescent="0.3">
      <c r="A6" s="42" t="s">
        <v>21</v>
      </c>
      <c r="B6" s="263" t="s">
        <v>46</v>
      </c>
      <c r="C6" s="264"/>
      <c r="D6" s="67"/>
      <c r="E6" s="67"/>
      <c r="F6" s="67"/>
      <c r="G6" s="11"/>
      <c r="H6" s="13"/>
      <c r="I6" s="13"/>
      <c r="J6" s="13"/>
      <c r="K6" s="13"/>
      <c r="L6" s="13"/>
      <c r="M6" s="13"/>
      <c r="N6" s="13"/>
      <c r="O6" s="13"/>
      <c r="P6" s="13"/>
      <c r="Q6" s="13"/>
      <c r="R6" s="13"/>
      <c r="S6" s="13"/>
      <c r="T6" s="13"/>
      <c r="U6" s="13"/>
      <c r="V6" s="13"/>
      <c r="W6" s="13"/>
      <c r="X6" s="19"/>
      <c r="Y6" s="19"/>
      <c r="Z6" s="19"/>
      <c r="AA6" s="19"/>
      <c r="AB6" s="19"/>
    </row>
    <row r="7" spans="1:28" customFormat="1" ht="27.6" customHeight="1" x14ac:dyDescent="0.3">
      <c r="A7" s="29" t="s">
        <v>103</v>
      </c>
      <c r="B7" s="197"/>
      <c r="C7" s="198"/>
      <c r="D7" s="198"/>
      <c r="E7" s="198"/>
      <c r="F7" s="216"/>
      <c r="G7" s="11"/>
      <c r="H7" s="8"/>
      <c r="I7" s="8"/>
      <c r="J7" s="8"/>
      <c r="K7" s="8"/>
      <c r="L7" s="8"/>
      <c r="M7" s="8"/>
      <c r="N7" s="8"/>
      <c r="O7" s="8"/>
      <c r="P7" s="8"/>
      <c r="Q7" s="8"/>
      <c r="R7" s="8"/>
      <c r="S7" s="8"/>
      <c r="T7" s="8"/>
      <c r="U7" s="8"/>
      <c r="V7" s="8"/>
      <c r="W7" s="8"/>
      <c r="X7" s="19"/>
      <c r="Y7" s="19"/>
      <c r="Z7" s="19"/>
      <c r="AA7" s="19"/>
      <c r="AB7" s="19"/>
    </row>
    <row r="8" spans="1:28" customFormat="1" ht="15.6" x14ac:dyDescent="0.3">
      <c r="A8" s="64" t="s">
        <v>3</v>
      </c>
      <c r="B8" s="164"/>
      <c r="C8" s="172"/>
      <c r="D8" s="165"/>
      <c r="E8" s="173"/>
      <c r="F8" s="8"/>
      <c r="G8" s="8"/>
      <c r="H8" s="174"/>
      <c r="I8" s="19"/>
      <c r="J8" s="19"/>
      <c r="K8" s="175"/>
      <c r="L8" s="19"/>
    </row>
    <row r="9" spans="1:28" customFormat="1" ht="15.6" x14ac:dyDescent="0.3">
      <c r="A9" s="64" t="s">
        <v>106</v>
      </c>
      <c r="B9" s="164"/>
      <c r="C9" s="172"/>
      <c r="D9" s="165"/>
      <c r="E9" s="173"/>
      <c r="F9" s="8"/>
      <c r="G9" s="8"/>
      <c r="H9" s="174"/>
      <c r="I9" s="19"/>
      <c r="J9" s="19"/>
      <c r="K9" s="175"/>
      <c r="L9" s="19"/>
    </row>
    <row r="10" spans="1:28" customFormat="1" ht="15.6" x14ac:dyDescent="0.3">
      <c r="A10" s="167" t="s">
        <v>18</v>
      </c>
      <c r="B10" s="168"/>
      <c r="C10" s="176"/>
      <c r="D10" s="9"/>
      <c r="E10" s="173"/>
      <c r="F10" s="8"/>
      <c r="G10" s="8"/>
      <c r="H10" s="174"/>
      <c r="I10" s="19"/>
      <c r="J10" s="19"/>
      <c r="K10" s="175"/>
      <c r="L10" s="19"/>
    </row>
    <row r="11" spans="1:28" customFormat="1" ht="15.6" x14ac:dyDescent="0.3">
      <c r="A11" s="161" t="s">
        <v>19</v>
      </c>
      <c r="B11" s="166"/>
      <c r="C11" s="177"/>
      <c r="D11" s="166"/>
      <c r="E11" s="173"/>
      <c r="F11" s="8"/>
      <c r="G11" s="8"/>
      <c r="H11" s="174"/>
      <c r="I11" s="19"/>
      <c r="J11" s="19"/>
      <c r="K11" s="175"/>
      <c r="L11" s="19"/>
    </row>
    <row r="12" spans="1:28" customFormat="1" ht="15.6" x14ac:dyDescent="0.3">
      <c r="A12" s="161" t="s">
        <v>119</v>
      </c>
      <c r="B12" s="166"/>
      <c r="C12" s="177"/>
      <c r="D12" s="166"/>
      <c r="E12" s="173"/>
      <c r="F12" s="8"/>
      <c r="G12" s="8"/>
      <c r="H12" s="174"/>
      <c r="I12" s="19"/>
      <c r="J12" s="19"/>
      <c r="K12" s="175"/>
      <c r="L12" s="19"/>
    </row>
    <row r="13" spans="1:28" customFormat="1" ht="15.6" x14ac:dyDescent="0.3">
      <c r="A13" s="169" t="s">
        <v>120</v>
      </c>
      <c r="B13" s="166"/>
      <c r="C13" s="177"/>
      <c r="D13" s="166"/>
      <c r="E13" s="173"/>
      <c r="F13" s="8"/>
      <c r="G13" s="8"/>
      <c r="H13" s="174"/>
      <c r="I13" s="19"/>
      <c r="J13" s="19"/>
      <c r="K13" s="175"/>
      <c r="L13" s="19"/>
    </row>
    <row r="14" spans="1:28" customFormat="1" ht="15.6" x14ac:dyDescent="0.3">
      <c r="A14" s="178" t="s">
        <v>121</v>
      </c>
      <c r="B14" s="166"/>
      <c r="C14" s="177"/>
      <c r="D14" s="166"/>
      <c r="E14" s="173"/>
      <c r="F14" s="8"/>
      <c r="G14" s="8"/>
      <c r="H14" s="174"/>
      <c r="I14" s="19"/>
      <c r="J14" s="19"/>
      <c r="K14" s="175"/>
      <c r="L14" s="19"/>
    </row>
    <row r="15" spans="1:28" customFormat="1" ht="15.6" x14ac:dyDescent="0.3">
      <c r="A15" s="169"/>
      <c r="B15" s="166"/>
      <c r="C15" s="177"/>
      <c r="D15" s="166"/>
      <c r="E15" s="173"/>
      <c r="F15" s="8"/>
      <c r="G15" s="8"/>
      <c r="H15" s="174"/>
      <c r="I15" s="19"/>
      <c r="J15" s="19"/>
      <c r="K15" s="175"/>
      <c r="L15" s="19"/>
    </row>
    <row r="16" spans="1:28" customFormat="1" ht="15.6" customHeight="1" x14ac:dyDescent="0.3">
      <c r="A16" s="166"/>
      <c r="B16" s="170" t="s">
        <v>113</v>
      </c>
      <c r="C16" s="200" t="s">
        <v>114</v>
      </c>
      <c r="D16" s="200"/>
      <c r="E16" s="179"/>
      <c r="F16" s="8"/>
      <c r="G16" s="8"/>
      <c r="H16" s="174"/>
      <c r="I16" s="19"/>
      <c r="J16" s="19"/>
      <c r="K16" s="175"/>
      <c r="L16" s="19"/>
    </row>
    <row r="17" spans="1:24" customFormat="1" ht="15.6" customHeight="1" x14ac:dyDescent="0.3">
      <c r="A17" s="166"/>
      <c r="B17" s="171" t="s">
        <v>115</v>
      </c>
      <c r="C17" s="201">
        <v>17.71</v>
      </c>
      <c r="D17" s="202"/>
      <c r="E17" s="180"/>
      <c r="F17" s="205" t="s">
        <v>116</v>
      </c>
      <c r="G17" s="8"/>
      <c r="H17" s="174"/>
      <c r="I17" s="19"/>
      <c r="J17" s="19"/>
      <c r="K17" s="175"/>
      <c r="L17" s="19"/>
    </row>
    <row r="18" spans="1:24" customFormat="1" ht="15.6" x14ac:dyDescent="0.3">
      <c r="A18" s="166"/>
      <c r="B18" s="171" t="s">
        <v>117</v>
      </c>
      <c r="C18" s="203">
        <v>20.62</v>
      </c>
      <c r="D18" s="204"/>
      <c r="E18" s="180"/>
      <c r="F18" s="205"/>
      <c r="G18" s="8"/>
      <c r="H18" s="174"/>
      <c r="I18" s="19"/>
      <c r="J18" s="19"/>
      <c r="K18" s="175"/>
      <c r="L18" s="19"/>
    </row>
    <row r="19" spans="1:24" customFormat="1" ht="15.6" x14ac:dyDescent="0.3">
      <c r="A19" s="166"/>
      <c r="B19" s="171" t="s">
        <v>118</v>
      </c>
      <c r="C19" s="203">
        <v>23.74</v>
      </c>
      <c r="D19" s="204"/>
      <c r="E19" s="180"/>
      <c r="F19" s="205"/>
      <c r="G19" s="8"/>
      <c r="H19" s="174"/>
      <c r="I19" s="19"/>
      <c r="J19" s="19"/>
      <c r="K19" s="175"/>
      <c r="L19" s="19"/>
    </row>
    <row r="20" spans="1:24" s="19" customFormat="1" ht="15.6" x14ac:dyDescent="0.3">
      <c r="A20" s="161"/>
      <c r="B20" s="160"/>
      <c r="C20" s="160"/>
      <c r="D20" s="160"/>
      <c r="E20" s="160"/>
      <c r="F20" s="160"/>
      <c r="G20" s="160"/>
      <c r="H20" s="160"/>
      <c r="I20" s="160"/>
      <c r="J20" s="160"/>
      <c r="K20" s="160"/>
      <c r="L20" s="160"/>
      <c r="M20" s="160"/>
      <c r="N20" s="8"/>
      <c r="O20" s="8"/>
      <c r="P20" s="8"/>
      <c r="Q20" s="8"/>
      <c r="R20" s="8"/>
      <c r="S20" s="8"/>
      <c r="T20" s="8"/>
      <c r="U20" s="8"/>
      <c r="V20" s="8"/>
      <c r="W20" s="8"/>
    </row>
    <row r="21" spans="1:24" s="19" customFormat="1" ht="15.6" x14ac:dyDescent="0.3">
      <c r="A21" s="161"/>
      <c r="B21" s="160"/>
      <c r="C21" s="160"/>
      <c r="D21" s="160"/>
      <c r="E21" s="160"/>
      <c r="F21" s="160"/>
      <c r="G21" s="160"/>
      <c r="H21" s="160"/>
      <c r="I21" s="160"/>
      <c r="J21" s="160"/>
      <c r="K21" s="160"/>
      <c r="L21" s="160"/>
      <c r="M21" s="160"/>
      <c r="N21" s="8"/>
      <c r="O21" s="8"/>
      <c r="P21" s="8"/>
      <c r="Q21" s="8"/>
      <c r="R21" s="8"/>
      <c r="S21" s="8"/>
      <c r="T21" s="8"/>
      <c r="U21" s="8"/>
      <c r="V21" s="8"/>
      <c r="W21" s="8"/>
    </row>
    <row r="22" spans="1:24" s="19" customFormat="1" ht="15.6" x14ac:dyDescent="0.3">
      <c r="A22" s="261"/>
      <c r="B22" s="261"/>
      <c r="C22" s="261"/>
      <c r="D22" s="261"/>
      <c r="E22" s="261"/>
      <c r="F22" s="261"/>
      <c r="G22" s="261"/>
      <c r="H22" s="261"/>
      <c r="I22" s="8"/>
      <c r="J22" s="8"/>
      <c r="K22" s="8"/>
      <c r="L22" s="8"/>
      <c r="M22" s="8"/>
      <c r="N22" s="8"/>
      <c r="O22" s="8"/>
      <c r="P22" s="8"/>
      <c r="Q22" s="8"/>
      <c r="R22" s="8"/>
      <c r="S22" s="8"/>
      <c r="T22" s="8"/>
      <c r="U22" s="8"/>
      <c r="V22" s="8"/>
      <c r="W22" s="8"/>
    </row>
    <row r="23" spans="1:24" customFormat="1" ht="48.6" customHeight="1" x14ac:dyDescent="0.3">
      <c r="A23" s="257"/>
      <c r="B23" s="259" t="s">
        <v>8</v>
      </c>
      <c r="C23" s="267" t="s">
        <v>84</v>
      </c>
      <c r="D23" s="268"/>
      <c r="E23" s="268"/>
      <c r="F23" s="268"/>
      <c r="G23" s="267" t="s">
        <v>23</v>
      </c>
      <c r="H23" s="268"/>
      <c r="I23" s="268"/>
      <c r="J23" s="268"/>
      <c r="K23" s="267" t="s">
        <v>42</v>
      </c>
      <c r="L23" s="268"/>
      <c r="M23" s="268"/>
      <c r="N23" s="268"/>
      <c r="O23" s="267" t="s">
        <v>43</v>
      </c>
      <c r="P23" s="268"/>
      <c r="Q23" s="268"/>
      <c r="R23" s="268"/>
      <c r="S23" s="267" t="s">
        <v>54</v>
      </c>
      <c r="T23" s="268"/>
      <c r="U23" s="268"/>
      <c r="V23" s="268"/>
      <c r="W23" s="120" t="s">
        <v>27</v>
      </c>
    </row>
    <row r="24" spans="1:24" ht="47.4" customHeight="1" x14ac:dyDescent="0.3">
      <c r="A24" s="258"/>
      <c r="B24" s="260"/>
      <c r="C24" s="116" t="s">
        <v>1</v>
      </c>
      <c r="D24" s="116" t="s">
        <v>83</v>
      </c>
      <c r="E24" s="117" t="s">
        <v>5</v>
      </c>
      <c r="F24" s="117" t="s">
        <v>17</v>
      </c>
      <c r="G24" s="116" t="s">
        <v>1</v>
      </c>
      <c r="H24" s="116" t="s">
        <v>83</v>
      </c>
      <c r="I24" s="117" t="s">
        <v>45</v>
      </c>
      <c r="J24" s="117" t="s">
        <v>17</v>
      </c>
      <c r="K24" s="118" t="s">
        <v>1</v>
      </c>
      <c r="L24" s="118" t="s">
        <v>85</v>
      </c>
      <c r="M24" s="117" t="s">
        <v>45</v>
      </c>
      <c r="N24" s="117" t="s">
        <v>17</v>
      </c>
      <c r="O24" s="118" t="s">
        <v>1</v>
      </c>
      <c r="P24" s="118" t="s">
        <v>86</v>
      </c>
      <c r="Q24" s="117" t="s">
        <v>45</v>
      </c>
      <c r="R24" s="119" t="s">
        <v>17</v>
      </c>
      <c r="S24" s="116" t="s">
        <v>1</v>
      </c>
      <c r="T24" s="116" t="s">
        <v>87</v>
      </c>
      <c r="U24" s="117" t="s">
        <v>45</v>
      </c>
      <c r="V24" s="117" t="s">
        <v>17</v>
      </c>
      <c r="W24" s="117" t="s">
        <v>26</v>
      </c>
      <c r="X24" s="15" t="s">
        <v>14</v>
      </c>
    </row>
    <row r="25" spans="1:24" ht="31.2" customHeight="1" x14ac:dyDescent="0.3">
      <c r="A25" s="93">
        <v>4</v>
      </c>
      <c r="B25" s="285" t="s">
        <v>88</v>
      </c>
      <c r="C25" s="286"/>
      <c r="D25" s="286"/>
      <c r="E25" s="287"/>
      <c r="F25" s="114">
        <f>SUM(F26:F37)</f>
        <v>0</v>
      </c>
      <c r="G25" s="280"/>
      <c r="H25" s="280"/>
      <c r="I25" s="281"/>
      <c r="J25" s="63">
        <f>SUM(J26:J37)</f>
        <v>0</v>
      </c>
      <c r="K25" s="277"/>
      <c r="L25" s="278"/>
      <c r="M25" s="279"/>
      <c r="N25" s="63">
        <f>SUM(N26:N37)</f>
        <v>0</v>
      </c>
      <c r="O25" s="277"/>
      <c r="P25" s="278"/>
      <c r="Q25" s="279">
        <f>SUM(Q26:Q37)</f>
        <v>0</v>
      </c>
      <c r="R25" s="65">
        <f>SUM(R26:R37)</f>
        <v>0</v>
      </c>
      <c r="S25" s="277"/>
      <c r="T25" s="278"/>
      <c r="U25" s="279"/>
      <c r="V25" s="63">
        <f>SUM(V26:V37)</f>
        <v>0</v>
      </c>
      <c r="W25" s="56">
        <f>SUM(W26:W37)</f>
        <v>0</v>
      </c>
      <c r="X25" s="24"/>
    </row>
    <row r="26" spans="1:24" ht="31.2" x14ac:dyDescent="0.3">
      <c r="A26" s="57" t="s">
        <v>150</v>
      </c>
      <c r="B26" s="68" t="s">
        <v>49</v>
      </c>
      <c r="C26" s="62" t="s">
        <v>55</v>
      </c>
      <c r="D26" s="110">
        <v>2</v>
      </c>
      <c r="E26" s="111">
        <v>0</v>
      </c>
      <c r="F26" s="112">
        <f t="shared" ref="F26:F37" si="0">D26*E26</f>
        <v>0</v>
      </c>
      <c r="G26" s="35" t="s">
        <v>24</v>
      </c>
      <c r="H26" s="36">
        <v>4</v>
      </c>
      <c r="I26" s="37">
        <v>0</v>
      </c>
      <c r="J26" s="7">
        <f t="shared" ref="J26:J37" si="1">H26*I26</f>
        <v>0</v>
      </c>
      <c r="K26" s="35" t="s">
        <v>24</v>
      </c>
      <c r="L26" s="36">
        <v>4</v>
      </c>
      <c r="M26" s="37">
        <v>0</v>
      </c>
      <c r="N26" s="7">
        <f t="shared" ref="N26:N37" si="2">L26*M26</f>
        <v>0</v>
      </c>
      <c r="O26" s="35" t="s">
        <v>24</v>
      </c>
      <c r="P26" s="36">
        <v>4</v>
      </c>
      <c r="Q26" s="37">
        <v>0</v>
      </c>
      <c r="R26" s="69">
        <f t="shared" ref="R26:R37" si="3">P26*Q26</f>
        <v>0</v>
      </c>
      <c r="S26" s="35" t="s">
        <v>24</v>
      </c>
      <c r="T26" s="36">
        <v>4</v>
      </c>
      <c r="U26" s="37">
        <v>0</v>
      </c>
      <c r="V26" s="7">
        <f t="shared" ref="V26:V37" si="4">T26*U26</f>
        <v>0</v>
      </c>
      <c r="W26" s="121">
        <f>F26+J26+N26+R26+V26</f>
        <v>0</v>
      </c>
      <c r="X26" s="24"/>
    </row>
    <row r="27" spans="1:24" ht="31.2" x14ac:dyDescent="0.3">
      <c r="A27" s="57" t="s">
        <v>151</v>
      </c>
      <c r="B27" s="49" t="s">
        <v>29</v>
      </c>
      <c r="C27" s="50" t="s">
        <v>55</v>
      </c>
      <c r="D27" s="36">
        <v>2</v>
      </c>
      <c r="E27" s="37">
        <v>0</v>
      </c>
      <c r="F27" s="7">
        <f t="shared" si="0"/>
        <v>0</v>
      </c>
      <c r="G27" s="35" t="s">
        <v>24</v>
      </c>
      <c r="H27" s="36">
        <v>4</v>
      </c>
      <c r="I27" s="37">
        <v>0</v>
      </c>
      <c r="J27" s="7">
        <f t="shared" si="1"/>
        <v>0</v>
      </c>
      <c r="K27" s="35" t="s">
        <v>24</v>
      </c>
      <c r="L27" s="36">
        <v>4</v>
      </c>
      <c r="M27" s="37">
        <v>0</v>
      </c>
      <c r="N27" s="7">
        <f t="shared" si="2"/>
        <v>0</v>
      </c>
      <c r="O27" s="35" t="s">
        <v>24</v>
      </c>
      <c r="P27" s="36">
        <v>4</v>
      </c>
      <c r="Q27" s="37">
        <v>0</v>
      </c>
      <c r="R27" s="69">
        <f t="shared" si="3"/>
        <v>0</v>
      </c>
      <c r="S27" s="35" t="s">
        <v>24</v>
      </c>
      <c r="T27" s="36">
        <v>4</v>
      </c>
      <c r="U27" s="37">
        <v>0</v>
      </c>
      <c r="V27" s="7">
        <f t="shared" si="4"/>
        <v>0</v>
      </c>
      <c r="W27" s="121">
        <f t="shared" ref="W27:W37" si="5">F27+J27+N27+R27+V27</f>
        <v>0</v>
      </c>
      <c r="X27" s="24"/>
    </row>
    <row r="28" spans="1:24" ht="31.2" x14ac:dyDescent="0.3">
      <c r="A28" s="57" t="s">
        <v>152</v>
      </c>
      <c r="B28" s="32" t="str">
        <f>'[1]SITE BOQ.'!B66</f>
        <v>Beta</v>
      </c>
      <c r="C28" s="50" t="s">
        <v>55</v>
      </c>
      <c r="D28" s="36">
        <v>2</v>
      </c>
      <c r="E28" s="37">
        <v>0</v>
      </c>
      <c r="F28" s="7">
        <f t="shared" si="0"/>
        <v>0</v>
      </c>
      <c r="G28" s="35" t="s">
        <v>24</v>
      </c>
      <c r="H28" s="36">
        <v>4</v>
      </c>
      <c r="I28" s="37">
        <v>0</v>
      </c>
      <c r="J28" s="7">
        <f t="shared" si="1"/>
        <v>0</v>
      </c>
      <c r="K28" s="35" t="s">
        <v>24</v>
      </c>
      <c r="L28" s="36">
        <v>4</v>
      </c>
      <c r="M28" s="37">
        <v>0</v>
      </c>
      <c r="N28" s="7">
        <f t="shared" si="2"/>
        <v>0</v>
      </c>
      <c r="O28" s="35" t="s">
        <v>24</v>
      </c>
      <c r="P28" s="36">
        <v>4</v>
      </c>
      <c r="Q28" s="37">
        <v>0</v>
      </c>
      <c r="R28" s="69">
        <f t="shared" si="3"/>
        <v>0</v>
      </c>
      <c r="S28" s="35" t="s">
        <v>24</v>
      </c>
      <c r="T28" s="36">
        <v>4</v>
      </c>
      <c r="U28" s="37">
        <v>0</v>
      </c>
      <c r="V28" s="7">
        <f t="shared" si="4"/>
        <v>0</v>
      </c>
      <c r="W28" s="121">
        <f t="shared" si="5"/>
        <v>0</v>
      </c>
      <c r="X28" s="24"/>
    </row>
    <row r="29" spans="1:24" ht="31.2" x14ac:dyDescent="0.3">
      <c r="A29" s="57" t="s">
        <v>153</v>
      </c>
      <c r="B29" s="49" t="s">
        <v>78</v>
      </c>
      <c r="C29" s="50" t="s">
        <v>55</v>
      </c>
      <c r="D29" s="36">
        <v>2</v>
      </c>
      <c r="E29" s="37">
        <v>0</v>
      </c>
      <c r="F29" s="7">
        <f t="shared" si="0"/>
        <v>0</v>
      </c>
      <c r="G29" s="35" t="s">
        <v>24</v>
      </c>
      <c r="H29" s="36">
        <v>4</v>
      </c>
      <c r="I29" s="37">
        <v>0</v>
      </c>
      <c r="J29" s="7">
        <f t="shared" si="1"/>
        <v>0</v>
      </c>
      <c r="K29" s="35" t="s">
        <v>24</v>
      </c>
      <c r="L29" s="36">
        <v>4</v>
      </c>
      <c r="M29" s="37">
        <v>0</v>
      </c>
      <c r="N29" s="7">
        <f t="shared" si="2"/>
        <v>0</v>
      </c>
      <c r="O29" s="35" t="s">
        <v>24</v>
      </c>
      <c r="P29" s="36">
        <v>4</v>
      </c>
      <c r="Q29" s="37">
        <v>0</v>
      </c>
      <c r="R29" s="69">
        <f t="shared" si="3"/>
        <v>0</v>
      </c>
      <c r="S29" s="35" t="s">
        <v>24</v>
      </c>
      <c r="T29" s="36">
        <v>4</v>
      </c>
      <c r="U29" s="37">
        <v>0</v>
      </c>
      <c r="V29" s="7">
        <f t="shared" si="4"/>
        <v>0</v>
      </c>
      <c r="W29" s="121">
        <f t="shared" si="5"/>
        <v>0</v>
      </c>
      <c r="X29" s="24"/>
    </row>
    <row r="30" spans="1:24" ht="31.2" x14ac:dyDescent="0.3">
      <c r="A30" s="57" t="s">
        <v>154</v>
      </c>
      <c r="B30" s="49" t="s">
        <v>44</v>
      </c>
      <c r="C30" s="50" t="s">
        <v>55</v>
      </c>
      <c r="D30" s="36">
        <v>2</v>
      </c>
      <c r="E30" s="37">
        <v>0</v>
      </c>
      <c r="F30" s="7">
        <f t="shared" si="0"/>
        <v>0</v>
      </c>
      <c r="G30" s="35" t="s">
        <v>24</v>
      </c>
      <c r="H30" s="36">
        <v>4</v>
      </c>
      <c r="I30" s="37">
        <v>0</v>
      </c>
      <c r="J30" s="7">
        <f t="shared" si="1"/>
        <v>0</v>
      </c>
      <c r="K30" s="35" t="s">
        <v>24</v>
      </c>
      <c r="L30" s="36">
        <v>4</v>
      </c>
      <c r="M30" s="37">
        <v>0</v>
      </c>
      <c r="N30" s="7">
        <f t="shared" si="2"/>
        <v>0</v>
      </c>
      <c r="O30" s="35" t="s">
        <v>24</v>
      </c>
      <c r="P30" s="36">
        <v>4</v>
      </c>
      <c r="Q30" s="37">
        <v>0</v>
      </c>
      <c r="R30" s="69">
        <f t="shared" si="3"/>
        <v>0</v>
      </c>
      <c r="S30" s="35" t="s">
        <v>24</v>
      </c>
      <c r="T30" s="36">
        <v>4</v>
      </c>
      <c r="U30" s="37">
        <v>0</v>
      </c>
      <c r="V30" s="7">
        <f t="shared" si="4"/>
        <v>0</v>
      </c>
      <c r="W30" s="121">
        <f t="shared" si="5"/>
        <v>0</v>
      </c>
      <c r="X30" s="24"/>
    </row>
    <row r="31" spans="1:24" ht="31.2" x14ac:dyDescent="0.3">
      <c r="A31" s="57" t="s">
        <v>155</v>
      </c>
      <c r="B31" s="49" t="s">
        <v>30</v>
      </c>
      <c r="C31" s="50" t="s">
        <v>55</v>
      </c>
      <c r="D31" s="36">
        <v>2</v>
      </c>
      <c r="E31" s="37">
        <v>0</v>
      </c>
      <c r="F31" s="7">
        <f t="shared" si="0"/>
        <v>0</v>
      </c>
      <c r="G31" s="35" t="s">
        <v>24</v>
      </c>
      <c r="H31" s="36">
        <v>4</v>
      </c>
      <c r="I31" s="37">
        <v>0</v>
      </c>
      <c r="J31" s="7">
        <f t="shared" si="1"/>
        <v>0</v>
      </c>
      <c r="K31" s="35" t="s">
        <v>24</v>
      </c>
      <c r="L31" s="36">
        <v>4</v>
      </c>
      <c r="M31" s="37">
        <v>0</v>
      </c>
      <c r="N31" s="7">
        <f t="shared" si="2"/>
        <v>0</v>
      </c>
      <c r="O31" s="35" t="s">
        <v>24</v>
      </c>
      <c r="P31" s="36">
        <v>4</v>
      </c>
      <c r="Q31" s="37">
        <v>0</v>
      </c>
      <c r="R31" s="69">
        <f t="shared" si="3"/>
        <v>0</v>
      </c>
      <c r="S31" s="35" t="s">
        <v>24</v>
      </c>
      <c r="T31" s="36">
        <v>4</v>
      </c>
      <c r="U31" s="37">
        <v>0</v>
      </c>
      <c r="V31" s="7">
        <f t="shared" si="4"/>
        <v>0</v>
      </c>
      <c r="W31" s="121">
        <f t="shared" si="5"/>
        <v>0</v>
      </c>
      <c r="X31" s="24"/>
    </row>
    <row r="32" spans="1:24" ht="31.2" x14ac:dyDescent="0.3">
      <c r="A32" s="57" t="s">
        <v>156</v>
      </c>
      <c r="B32" s="49" t="s">
        <v>31</v>
      </c>
      <c r="C32" s="50" t="s">
        <v>55</v>
      </c>
      <c r="D32" s="36">
        <v>2</v>
      </c>
      <c r="E32" s="37">
        <v>0</v>
      </c>
      <c r="F32" s="7">
        <f t="shared" si="0"/>
        <v>0</v>
      </c>
      <c r="G32" s="35" t="s">
        <v>24</v>
      </c>
      <c r="H32" s="36">
        <v>4</v>
      </c>
      <c r="I32" s="37">
        <v>0</v>
      </c>
      <c r="J32" s="7">
        <f t="shared" si="1"/>
        <v>0</v>
      </c>
      <c r="K32" s="35" t="s">
        <v>24</v>
      </c>
      <c r="L32" s="36">
        <v>4</v>
      </c>
      <c r="M32" s="37">
        <v>0</v>
      </c>
      <c r="N32" s="7">
        <f t="shared" si="2"/>
        <v>0</v>
      </c>
      <c r="O32" s="35" t="s">
        <v>24</v>
      </c>
      <c r="P32" s="36">
        <v>4</v>
      </c>
      <c r="Q32" s="37">
        <v>0</v>
      </c>
      <c r="R32" s="69">
        <f t="shared" si="3"/>
        <v>0</v>
      </c>
      <c r="S32" s="35" t="s">
        <v>24</v>
      </c>
      <c r="T32" s="36">
        <v>4</v>
      </c>
      <c r="U32" s="37">
        <v>0</v>
      </c>
      <c r="V32" s="7">
        <f t="shared" si="4"/>
        <v>0</v>
      </c>
      <c r="W32" s="121">
        <f t="shared" si="5"/>
        <v>0</v>
      </c>
      <c r="X32" s="24"/>
    </row>
    <row r="33" spans="1:24" ht="31.2" x14ac:dyDescent="0.3">
      <c r="A33" s="57" t="s">
        <v>157</v>
      </c>
      <c r="B33" s="49" t="s">
        <v>50</v>
      </c>
      <c r="C33" s="50" t="s">
        <v>55</v>
      </c>
      <c r="D33" s="36">
        <v>2</v>
      </c>
      <c r="E33" s="37">
        <v>0</v>
      </c>
      <c r="F33" s="7">
        <f t="shared" si="0"/>
        <v>0</v>
      </c>
      <c r="G33" s="35" t="s">
        <v>24</v>
      </c>
      <c r="H33" s="36">
        <v>4</v>
      </c>
      <c r="I33" s="37">
        <v>0</v>
      </c>
      <c r="J33" s="7">
        <f t="shared" si="1"/>
        <v>0</v>
      </c>
      <c r="K33" s="35" t="s">
        <v>24</v>
      </c>
      <c r="L33" s="36">
        <v>4</v>
      </c>
      <c r="M33" s="37">
        <v>0</v>
      </c>
      <c r="N33" s="7">
        <f t="shared" si="2"/>
        <v>0</v>
      </c>
      <c r="O33" s="35" t="s">
        <v>24</v>
      </c>
      <c r="P33" s="36">
        <v>4</v>
      </c>
      <c r="Q33" s="37">
        <v>0</v>
      </c>
      <c r="R33" s="69">
        <f t="shared" si="3"/>
        <v>0</v>
      </c>
      <c r="S33" s="35" t="s">
        <v>24</v>
      </c>
      <c r="T33" s="36">
        <v>4</v>
      </c>
      <c r="U33" s="37">
        <v>0</v>
      </c>
      <c r="V33" s="7">
        <f t="shared" si="4"/>
        <v>0</v>
      </c>
      <c r="W33" s="121">
        <f t="shared" si="5"/>
        <v>0</v>
      </c>
      <c r="X33" s="24"/>
    </row>
    <row r="34" spans="1:24" ht="31.2" x14ac:dyDescent="0.3">
      <c r="A34" s="57" t="s">
        <v>158</v>
      </c>
      <c r="B34" s="49" t="s">
        <v>51</v>
      </c>
      <c r="C34" s="50" t="s">
        <v>55</v>
      </c>
      <c r="D34" s="36">
        <v>2</v>
      </c>
      <c r="E34" s="37">
        <v>0</v>
      </c>
      <c r="F34" s="7">
        <f t="shared" si="0"/>
        <v>0</v>
      </c>
      <c r="G34" s="35" t="s">
        <v>24</v>
      </c>
      <c r="H34" s="36">
        <v>4</v>
      </c>
      <c r="I34" s="37">
        <v>0</v>
      </c>
      <c r="J34" s="7">
        <f t="shared" si="1"/>
        <v>0</v>
      </c>
      <c r="K34" s="35" t="s">
        <v>24</v>
      </c>
      <c r="L34" s="36">
        <v>4</v>
      </c>
      <c r="M34" s="37">
        <v>0</v>
      </c>
      <c r="N34" s="7">
        <f t="shared" si="2"/>
        <v>0</v>
      </c>
      <c r="O34" s="35" t="s">
        <v>24</v>
      </c>
      <c r="P34" s="36">
        <v>4</v>
      </c>
      <c r="Q34" s="37">
        <v>0</v>
      </c>
      <c r="R34" s="69">
        <f t="shared" si="3"/>
        <v>0</v>
      </c>
      <c r="S34" s="35" t="s">
        <v>24</v>
      </c>
      <c r="T34" s="36">
        <v>4</v>
      </c>
      <c r="U34" s="37">
        <v>0</v>
      </c>
      <c r="V34" s="7">
        <f t="shared" si="4"/>
        <v>0</v>
      </c>
      <c r="W34" s="121">
        <f t="shared" si="5"/>
        <v>0</v>
      </c>
      <c r="X34" s="24"/>
    </row>
    <row r="35" spans="1:24" ht="31.2" x14ac:dyDescent="0.3">
      <c r="A35" s="57" t="s">
        <v>159</v>
      </c>
      <c r="B35" s="49" t="s">
        <v>47</v>
      </c>
      <c r="C35" s="50" t="s">
        <v>55</v>
      </c>
      <c r="D35" s="36">
        <v>2</v>
      </c>
      <c r="E35" s="37">
        <v>0</v>
      </c>
      <c r="F35" s="7">
        <f t="shared" si="0"/>
        <v>0</v>
      </c>
      <c r="G35" s="35" t="s">
        <v>24</v>
      </c>
      <c r="H35" s="36">
        <v>4</v>
      </c>
      <c r="I35" s="37">
        <v>0</v>
      </c>
      <c r="J35" s="7">
        <f t="shared" si="1"/>
        <v>0</v>
      </c>
      <c r="K35" s="35" t="s">
        <v>24</v>
      </c>
      <c r="L35" s="36">
        <v>4</v>
      </c>
      <c r="M35" s="37">
        <v>0</v>
      </c>
      <c r="N35" s="7">
        <f t="shared" si="2"/>
        <v>0</v>
      </c>
      <c r="O35" s="35" t="s">
        <v>24</v>
      </c>
      <c r="P35" s="36">
        <v>4</v>
      </c>
      <c r="Q35" s="37">
        <v>0</v>
      </c>
      <c r="R35" s="69">
        <f t="shared" si="3"/>
        <v>0</v>
      </c>
      <c r="S35" s="35" t="s">
        <v>24</v>
      </c>
      <c r="T35" s="36">
        <v>4</v>
      </c>
      <c r="U35" s="37">
        <v>0</v>
      </c>
      <c r="V35" s="7">
        <f t="shared" si="4"/>
        <v>0</v>
      </c>
      <c r="W35" s="121">
        <f t="shared" si="5"/>
        <v>0</v>
      </c>
      <c r="X35" s="24"/>
    </row>
    <row r="36" spans="1:24" ht="31.2" x14ac:dyDescent="0.3">
      <c r="A36" s="57" t="s">
        <v>160</v>
      </c>
      <c r="B36" s="49" t="s">
        <v>52</v>
      </c>
      <c r="C36" s="50" t="s">
        <v>55</v>
      </c>
      <c r="D36" s="36">
        <v>2</v>
      </c>
      <c r="E36" s="37">
        <v>0</v>
      </c>
      <c r="F36" s="7">
        <f t="shared" si="0"/>
        <v>0</v>
      </c>
      <c r="G36" s="35" t="s">
        <v>24</v>
      </c>
      <c r="H36" s="36">
        <v>4</v>
      </c>
      <c r="I36" s="37">
        <v>0</v>
      </c>
      <c r="J36" s="7">
        <f t="shared" si="1"/>
        <v>0</v>
      </c>
      <c r="K36" s="35" t="s">
        <v>24</v>
      </c>
      <c r="L36" s="36">
        <v>4</v>
      </c>
      <c r="M36" s="37">
        <v>0</v>
      </c>
      <c r="N36" s="7">
        <f t="shared" si="2"/>
        <v>0</v>
      </c>
      <c r="O36" s="35" t="s">
        <v>24</v>
      </c>
      <c r="P36" s="36">
        <v>4</v>
      </c>
      <c r="Q36" s="37">
        <v>0</v>
      </c>
      <c r="R36" s="69">
        <f t="shared" si="3"/>
        <v>0</v>
      </c>
      <c r="S36" s="35" t="s">
        <v>24</v>
      </c>
      <c r="T36" s="36">
        <v>4</v>
      </c>
      <c r="U36" s="37">
        <v>0</v>
      </c>
      <c r="V36" s="7">
        <f t="shared" si="4"/>
        <v>0</v>
      </c>
      <c r="W36" s="121">
        <f t="shared" si="5"/>
        <v>0</v>
      </c>
      <c r="X36" s="24"/>
    </row>
    <row r="37" spans="1:24" ht="31.2" x14ac:dyDescent="0.3">
      <c r="A37" s="57" t="s">
        <v>161</v>
      </c>
      <c r="B37" s="49" t="s">
        <v>53</v>
      </c>
      <c r="C37" s="50" t="s">
        <v>55</v>
      </c>
      <c r="D37" s="36">
        <v>2</v>
      </c>
      <c r="E37" s="37">
        <v>0</v>
      </c>
      <c r="F37" s="7">
        <f t="shared" si="0"/>
        <v>0</v>
      </c>
      <c r="G37" s="35" t="s">
        <v>24</v>
      </c>
      <c r="H37" s="36">
        <v>4</v>
      </c>
      <c r="I37" s="37">
        <v>0</v>
      </c>
      <c r="J37" s="7">
        <f t="shared" si="1"/>
        <v>0</v>
      </c>
      <c r="K37" s="35" t="s">
        <v>24</v>
      </c>
      <c r="L37" s="36">
        <v>4</v>
      </c>
      <c r="M37" s="37">
        <v>0</v>
      </c>
      <c r="N37" s="7">
        <f t="shared" si="2"/>
        <v>0</v>
      </c>
      <c r="O37" s="35" t="s">
        <v>24</v>
      </c>
      <c r="P37" s="36">
        <v>4</v>
      </c>
      <c r="Q37" s="37">
        <v>0</v>
      </c>
      <c r="R37" s="69">
        <f t="shared" si="3"/>
        <v>0</v>
      </c>
      <c r="S37" s="35" t="s">
        <v>24</v>
      </c>
      <c r="T37" s="36">
        <v>4</v>
      </c>
      <c r="U37" s="37">
        <v>0</v>
      </c>
      <c r="V37" s="7">
        <f t="shared" si="4"/>
        <v>0</v>
      </c>
      <c r="W37" s="121">
        <f t="shared" si="5"/>
        <v>0</v>
      </c>
      <c r="X37" s="24"/>
    </row>
    <row r="38" spans="1:24" ht="23.4" customHeight="1" thickBot="1" x14ac:dyDescent="0.35">
      <c r="A38" s="122"/>
      <c r="B38" s="123"/>
      <c r="C38" s="124"/>
      <c r="D38" s="125"/>
      <c r="E38" s="126"/>
      <c r="F38" s="113"/>
      <c r="G38" s="124"/>
      <c r="H38" s="125"/>
      <c r="I38" s="126"/>
      <c r="J38" s="113"/>
      <c r="K38" s="127"/>
      <c r="L38" s="125"/>
      <c r="M38" s="126"/>
      <c r="N38" s="113"/>
      <c r="O38" s="127"/>
      <c r="P38" s="125"/>
      <c r="Q38" s="126"/>
      <c r="R38" s="113"/>
      <c r="S38" s="127"/>
      <c r="T38" s="125"/>
      <c r="U38" s="126"/>
      <c r="V38" s="113"/>
      <c r="W38" s="128"/>
      <c r="X38" s="129"/>
    </row>
    <row r="39" spans="1:24" ht="48.6" customHeight="1" thickBot="1" x14ac:dyDescent="0.35">
      <c r="A39" s="81">
        <v>5</v>
      </c>
      <c r="B39" s="291" t="s">
        <v>89</v>
      </c>
      <c r="C39" s="292"/>
      <c r="D39" s="292"/>
      <c r="E39" s="292"/>
      <c r="F39" s="78"/>
      <c r="G39" s="79"/>
      <c r="H39" s="79"/>
      <c r="I39" s="79"/>
      <c r="J39" s="79"/>
      <c r="K39" s="79"/>
      <c r="L39" s="79"/>
      <c r="M39" s="79"/>
      <c r="N39" s="79"/>
      <c r="O39" s="79"/>
      <c r="P39" s="79"/>
      <c r="Q39" s="79"/>
      <c r="R39" s="79"/>
      <c r="S39" s="79"/>
      <c r="T39" s="79"/>
      <c r="U39" s="79"/>
      <c r="V39" s="79"/>
      <c r="W39" s="79"/>
      <c r="X39" s="25"/>
    </row>
    <row r="40" spans="1:24" ht="23.4" customHeight="1" x14ac:dyDescent="0.3">
      <c r="A40" s="34"/>
      <c r="B40" s="80"/>
      <c r="C40" s="282" t="s">
        <v>22</v>
      </c>
      <c r="D40" s="283"/>
      <c r="E40" s="283"/>
      <c r="F40" s="284"/>
      <c r="G40" s="282" t="s">
        <v>23</v>
      </c>
      <c r="H40" s="283"/>
      <c r="I40" s="283"/>
      <c r="J40" s="284"/>
      <c r="K40" s="282" t="s">
        <v>42</v>
      </c>
      <c r="L40" s="283"/>
      <c r="M40" s="283"/>
      <c r="N40" s="284"/>
      <c r="O40" s="282" t="s">
        <v>43</v>
      </c>
      <c r="P40" s="283"/>
      <c r="Q40" s="283"/>
      <c r="R40" s="283"/>
      <c r="S40" s="282" t="s">
        <v>54</v>
      </c>
      <c r="T40" s="283"/>
      <c r="U40" s="283"/>
      <c r="V40" s="284"/>
      <c r="W40" s="82"/>
      <c r="X40" s="25"/>
    </row>
    <row r="41" spans="1:24" ht="46.8" x14ac:dyDescent="0.3">
      <c r="A41" s="33"/>
      <c r="B41" s="55" t="s">
        <v>8</v>
      </c>
      <c r="C41" s="16" t="s">
        <v>1</v>
      </c>
      <c r="D41" s="16" t="s">
        <v>36</v>
      </c>
      <c r="E41" s="6" t="s">
        <v>5</v>
      </c>
      <c r="F41" s="6" t="s">
        <v>17</v>
      </c>
      <c r="G41" s="16" t="s">
        <v>1</v>
      </c>
      <c r="H41" s="16" t="s">
        <v>36</v>
      </c>
      <c r="I41" s="6" t="s">
        <v>45</v>
      </c>
      <c r="J41" s="6" t="s">
        <v>17</v>
      </c>
      <c r="K41" s="115" t="s">
        <v>1</v>
      </c>
      <c r="L41" s="16" t="s">
        <v>36</v>
      </c>
      <c r="M41" s="6" t="s">
        <v>45</v>
      </c>
      <c r="N41" s="6" t="s">
        <v>17</v>
      </c>
      <c r="O41" s="115" t="s">
        <v>1</v>
      </c>
      <c r="P41" s="16" t="s">
        <v>36</v>
      </c>
      <c r="Q41" s="6" t="s">
        <v>45</v>
      </c>
      <c r="R41" s="74" t="s">
        <v>17</v>
      </c>
      <c r="S41" s="16" t="s">
        <v>1</v>
      </c>
      <c r="T41" s="16" t="s">
        <v>36</v>
      </c>
      <c r="U41" s="6" t="s">
        <v>45</v>
      </c>
      <c r="V41" s="6" t="s">
        <v>17</v>
      </c>
      <c r="W41" s="73"/>
      <c r="X41" s="25"/>
    </row>
    <row r="42" spans="1:24" ht="54.6" customHeight="1" x14ac:dyDescent="0.3">
      <c r="A42" s="33"/>
      <c r="B42" s="288" t="s">
        <v>101</v>
      </c>
      <c r="C42" s="289"/>
      <c r="D42" s="289"/>
      <c r="E42" s="290"/>
      <c r="F42" s="76">
        <f>SUM(F43:F48)</f>
        <v>0</v>
      </c>
      <c r="G42" s="274"/>
      <c r="H42" s="275"/>
      <c r="I42" s="276"/>
      <c r="J42" s="76">
        <f>SUM(J43:J48)</f>
        <v>0</v>
      </c>
      <c r="K42" s="274"/>
      <c r="L42" s="275"/>
      <c r="M42" s="276"/>
      <c r="N42" s="76">
        <f>SUM(N43:N48)</f>
        <v>0</v>
      </c>
      <c r="O42" s="274"/>
      <c r="P42" s="275"/>
      <c r="Q42" s="276"/>
      <c r="R42" s="72">
        <f>SUM(R43:R48)</f>
        <v>0</v>
      </c>
      <c r="S42" s="274"/>
      <c r="T42" s="275"/>
      <c r="U42" s="276"/>
      <c r="V42" s="76">
        <f>SUM(V43:V48)</f>
        <v>0</v>
      </c>
      <c r="W42" s="72">
        <f>F42+J42+N42+R42+V42</f>
        <v>0</v>
      </c>
      <c r="X42" s="25"/>
    </row>
    <row r="43" spans="1:24" ht="62.4" x14ac:dyDescent="0.3">
      <c r="A43" s="57" t="s">
        <v>122</v>
      </c>
      <c r="B43" s="52" t="s">
        <v>34</v>
      </c>
      <c r="C43" s="58" t="s">
        <v>35</v>
      </c>
      <c r="D43" s="53">
        <v>180</v>
      </c>
      <c r="E43" s="54">
        <v>0</v>
      </c>
      <c r="F43" s="77">
        <f>SUM(D43*E43)</f>
        <v>0</v>
      </c>
      <c r="G43" s="53" t="s">
        <v>35</v>
      </c>
      <c r="H43" s="53">
        <v>160</v>
      </c>
      <c r="I43" s="54">
        <v>0</v>
      </c>
      <c r="J43" s="77">
        <f>SUM(H43*I43)</f>
        <v>0</v>
      </c>
      <c r="K43" s="53" t="s">
        <v>35</v>
      </c>
      <c r="L43" s="53">
        <v>170</v>
      </c>
      <c r="M43" s="54">
        <v>0</v>
      </c>
      <c r="N43" s="77">
        <f>SUM(L43*M43)</f>
        <v>0</v>
      </c>
      <c r="O43" s="156" t="s">
        <v>35</v>
      </c>
      <c r="P43" s="53">
        <v>180</v>
      </c>
      <c r="Q43" s="54">
        <v>0</v>
      </c>
      <c r="R43" s="77">
        <f>SUM(P43*Q43)</f>
        <v>0</v>
      </c>
      <c r="S43" s="58" t="s">
        <v>35</v>
      </c>
      <c r="T43" s="53">
        <v>190</v>
      </c>
      <c r="U43" s="54">
        <v>0</v>
      </c>
      <c r="V43" s="77">
        <f>SUM(T43*U43)</f>
        <v>0</v>
      </c>
      <c r="W43" s="73"/>
      <c r="X43" s="25"/>
    </row>
    <row r="44" spans="1:24" ht="62.4" x14ac:dyDescent="0.3">
      <c r="A44" s="57" t="s">
        <v>123</v>
      </c>
      <c r="B44" s="52" t="s">
        <v>37</v>
      </c>
      <c r="C44" s="58" t="s">
        <v>35</v>
      </c>
      <c r="D44" s="53">
        <v>180</v>
      </c>
      <c r="E44" s="54">
        <v>0</v>
      </c>
      <c r="F44" s="77">
        <f t="shared" ref="F44:F48" si="6">SUM(D44*E44)</f>
        <v>0</v>
      </c>
      <c r="G44" s="53" t="s">
        <v>35</v>
      </c>
      <c r="H44" s="53">
        <v>160</v>
      </c>
      <c r="I44" s="54">
        <v>0</v>
      </c>
      <c r="J44" s="77">
        <f t="shared" ref="J44:J48" si="7">SUM(H44*I44)</f>
        <v>0</v>
      </c>
      <c r="K44" s="53" t="s">
        <v>35</v>
      </c>
      <c r="L44" s="53">
        <v>170</v>
      </c>
      <c r="M44" s="54">
        <v>0</v>
      </c>
      <c r="N44" s="77">
        <f t="shared" ref="N44:N48" si="8">SUM(L44*M44)</f>
        <v>0</v>
      </c>
      <c r="O44" s="156" t="s">
        <v>35</v>
      </c>
      <c r="P44" s="53">
        <v>180</v>
      </c>
      <c r="Q44" s="54">
        <v>0</v>
      </c>
      <c r="R44" s="77">
        <f t="shared" ref="R44:R48" si="9">SUM(P44*Q44)</f>
        <v>0</v>
      </c>
      <c r="S44" s="58" t="s">
        <v>35</v>
      </c>
      <c r="T44" s="53">
        <v>190</v>
      </c>
      <c r="U44" s="54">
        <v>0</v>
      </c>
      <c r="V44" s="77">
        <f t="shared" ref="V44:V48" si="10">SUM(T44*U44)</f>
        <v>0</v>
      </c>
      <c r="W44" s="73"/>
      <c r="X44" s="85"/>
    </row>
    <row r="45" spans="1:24" ht="78" x14ac:dyDescent="0.3">
      <c r="A45" s="57" t="s">
        <v>124</v>
      </c>
      <c r="B45" s="52" t="s">
        <v>38</v>
      </c>
      <c r="C45" s="58" t="s">
        <v>35</v>
      </c>
      <c r="D45" s="53">
        <v>180</v>
      </c>
      <c r="E45" s="54">
        <v>0</v>
      </c>
      <c r="F45" s="77">
        <f t="shared" si="6"/>
        <v>0</v>
      </c>
      <c r="G45" s="53" t="s">
        <v>35</v>
      </c>
      <c r="H45" s="53">
        <v>160</v>
      </c>
      <c r="I45" s="54">
        <v>0</v>
      </c>
      <c r="J45" s="77">
        <f t="shared" si="7"/>
        <v>0</v>
      </c>
      <c r="K45" s="53" t="s">
        <v>35</v>
      </c>
      <c r="L45" s="53">
        <v>170</v>
      </c>
      <c r="M45" s="54">
        <v>0</v>
      </c>
      <c r="N45" s="77">
        <f t="shared" si="8"/>
        <v>0</v>
      </c>
      <c r="O45" s="156" t="s">
        <v>35</v>
      </c>
      <c r="P45" s="53">
        <v>180</v>
      </c>
      <c r="Q45" s="54">
        <v>0</v>
      </c>
      <c r="R45" s="77">
        <f t="shared" si="9"/>
        <v>0</v>
      </c>
      <c r="S45" s="58" t="s">
        <v>35</v>
      </c>
      <c r="T45" s="53">
        <v>190</v>
      </c>
      <c r="U45" s="54">
        <v>0</v>
      </c>
      <c r="V45" s="77">
        <f t="shared" si="10"/>
        <v>0</v>
      </c>
      <c r="W45" s="73"/>
      <c r="X45" s="85"/>
    </row>
    <row r="46" spans="1:24" ht="78" x14ac:dyDescent="0.3">
      <c r="A46" s="57" t="s">
        <v>125</v>
      </c>
      <c r="B46" s="52" t="s">
        <v>39</v>
      </c>
      <c r="C46" s="58" t="s">
        <v>35</v>
      </c>
      <c r="D46" s="53">
        <v>180</v>
      </c>
      <c r="E46" s="54">
        <v>0</v>
      </c>
      <c r="F46" s="77">
        <f t="shared" si="6"/>
        <v>0</v>
      </c>
      <c r="G46" s="53" t="s">
        <v>35</v>
      </c>
      <c r="H46" s="53">
        <v>160</v>
      </c>
      <c r="I46" s="54">
        <v>0</v>
      </c>
      <c r="J46" s="77">
        <f t="shared" si="7"/>
        <v>0</v>
      </c>
      <c r="K46" s="53" t="s">
        <v>35</v>
      </c>
      <c r="L46" s="53">
        <v>170</v>
      </c>
      <c r="M46" s="54">
        <v>0</v>
      </c>
      <c r="N46" s="77">
        <f t="shared" si="8"/>
        <v>0</v>
      </c>
      <c r="O46" s="156" t="s">
        <v>35</v>
      </c>
      <c r="P46" s="53">
        <v>180</v>
      </c>
      <c r="Q46" s="54">
        <v>0</v>
      </c>
      <c r="R46" s="77">
        <f t="shared" si="9"/>
        <v>0</v>
      </c>
      <c r="S46" s="58" t="s">
        <v>35</v>
      </c>
      <c r="T46" s="53">
        <v>190</v>
      </c>
      <c r="U46" s="54">
        <v>0</v>
      </c>
      <c r="V46" s="77">
        <f t="shared" si="10"/>
        <v>0</v>
      </c>
      <c r="W46" s="73"/>
      <c r="X46" s="85"/>
    </row>
    <row r="47" spans="1:24" ht="62.4" x14ac:dyDescent="0.3">
      <c r="A47" s="57" t="s">
        <v>126</v>
      </c>
      <c r="B47" s="52" t="s">
        <v>40</v>
      </c>
      <c r="C47" s="58" t="s">
        <v>35</v>
      </c>
      <c r="D47" s="53">
        <v>180</v>
      </c>
      <c r="E47" s="54">
        <v>0</v>
      </c>
      <c r="F47" s="77">
        <f t="shared" si="6"/>
        <v>0</v>
      </c>
      <c r="G47" s="53" t="s">
        <v>35</v>
      </c>
      <c r="H47" s="53">
        <v>160</v>
      </c>
      <c r="I47" s="54">
        <v>0</v>
      </c>
      <c r="J47" s="77">
        <f t="shared" si="7"/>
        <v>0</v>
      </c>
      <c r="K47" s="53" t="s">
        <v>35</v>
      </c>
      <c r="L47" s="53">
        <v>170</v>
      </c>
      <c r="M47" s="54">
        <v>0</v>
      </c>
      <c r="N47" s="77">
        <f t="shared" si="8"/>
        <v>0</v>
      </c>
      <c r="O47" s="156" t="s">
        <v>35</v>
      </c>
      <c r="P47" s="53">
        <v>180</v>
      </c>
      <c r="Q47" s="54">
        <v>0</v>
      </c>
      <c r="R47" s="77">
        <f t="shared" si="9"/>
        <v>0</v>
      </c>
      <c r="S47" s="58" t="s">
        <v>35</v>
      </c>
      <c r="T47" s="53">
        <v>190</v>
      </c>
      <c r="U47" s="54">
        <v>0</v>
      </c>
      <c r="V47" s="77">
        <f t="shared" si="10"/>
        <v>0</v>
      </c>
      <c r="W47" s="73"/>
      <c r="X47" s="85"/>
    </row>
    <row r="48" spans="1:24" ht="62.4" x14ac:dyDescent="0.3">
      <c r="A48" s="57" t="s">
        <v>127</v>
      </c>
      <c r="B48" s="86" t="s">
        <v>41</v>
      </c>
      <c r="C48" s="58" t="s">
        <v>35</v>
      </c>
      <c r="D48" s="53">
        <v>180</v>
      </c>
      <c r="E48" s="54">
        <v>0</v>
      </c>
      <c r="F48" s="77">
        <f t="shared" si="6"/>
        <v>0</v>
      </c>
      <c r="G48" s="53" t="s">
        <v>35</v>
      </c>
      <c r="H48" s="53">
        <v>160</v>
      </c>
      <c r="I48" s="54">
        <v>0</v>
      </c>
      <c r="J48" s="77">
        <f t="shared" si="7"/>
        <v>0</v>
      </c>
      <c r="K48" s="53" t="s">
        <v>35</v>
      </c>
      <c r="L48" s="53">
        <v>170</v>
      </c>
      <c r="M48" s="54">
        <v>0</v>
      </c>
      <c r="N48" s="77">
        <f t="shared" si="8"/>
        <v>0</v>
      </c>
      <c r="O48" s="157" t="s">
        <v>35</v>
      </c>
      <c r="P48" s="53">
        <v>180</v>
      </c>
      <c r="Q48" s="54">
        <v>0</v>
      </c>
      <c r="R48" s="77">
        <f t="shared" si="9"/>
        <v>0</v>
      </c>
      <c r="S48" s="58" t="s">
        <v>35</v>
      </c>
      <c r="T48" s="53">
        <v>190</v>
      </c>
      <c r="U48" s="54">
        <v>0</v>
      </c>
      <c r="V48" s="77">
        <f t="shared" si="10"/>
        <v>0</v>
      </c>
      <c r="W48" s="73"/>
      <c r="X48" s="85"/>
    </row>
    <row r="49" spans="1:24" ht="34.200000000000003" customHeight="1" x14ac:dyDescent="0.3">
      <c r="A49" s="109"/>
      <c r="B49" s="109"/>
      <c r="C49" s="109"/>
      <c r="D49" s="109"/>
      <c r="E49" s="109"/>
      <c r="F49" s="109"/>
      <c r="G49" s="109"/>
      <c r="H49" s="109"/>
      <c r="I49" s="109"/>
      <c r="J49" s="109"/>
      <c r="K49" s="109"/>
      <c r="L49" s="109"/>
      <c r="M49" s="109"/>
      <c r="N49" s="109"/>
      <c r="O49" s="109"/>
      <c r="P49" s="109"/>
      <c r="Q49" s="109"/>
      <c r="R49" s="109"/>
      <c r="S49" s="109"/>
      <c r="T49" s="109"/>
      <c r="U49" s="269" t="s">
        <v>25</v>
      </c>
      <c r="V49" s="270"/>
      <c r="W49" s="83">
        <f>W25+W42</f>
        <v>0</v>
      </c>
      <c r="X49" s="85"/>
    </row>
    <row r="50" spans="1:24" ht="33" customHeight="1" x14ac:dyDescent="0.3">
      <c r="A50" s="109"/>
      <c r="B50" s="109"/>
      <c r="C50" s="109"/>
      <c r="D50" s="109"/>
      <c r="E50" s="109"/>
      <c r="F50" s="109"/>
      <c r="G50" s="109"/>
      <c r="H50" s="109"/>
      <c r="I50" s="109"/>
      <c r="J50" s="109"/>
      <c r="K50" s="109"/>
      <c r="L50" s="109"/>
      <c r="M50" s="109"/>
      <c r="N50" s="109"/>
      <c r="O50" s="109"/>
      <c r="P50" s="109"/>
      <c r="Q50" s="109"/>
      <c r="R50" s="109"/>
      <c r="S50" s="109"/>
      <c r="T50" s="109"/>
      <c r="U50" s="269" t="s">
        <v>2</v>
      </c>
      <c r="V50" s="270"/>
      <c r="W50" s="84">
        <f>W49*0.15</f>
        <v>0</v>
      </c>
      <c r="X50" s="85"/>
    </row>
    <row r="51" spans="1:24" ht="33" customHeight="1" thickBot="1" x14ac:dyDescent="0.35">
      <c r="A51" s="109"/>
      <c r="B51" s="109"/>
      <c r="C51" s="109"/>
      <c r="D51" s="109"/>
      <c r="E51" s="109"/>
      <c r="F51" s="109"/>
      <c r="G51" s="109"/>
      <c r="H51" s="109"/>
      <c r="I51" s="109"/>
      <c r="J51" s="109"/>
      <c r="K51" s="109"/>
      <c r="L51" s="109"/>
      <c r="M51" s="109"/>
      <c r="N51" s="109"/>
      <c r="O51" s="109"/>
      <c r="P51" s="109"/>
      <c r="Q51" s="109"/>
      <c r="R51" s="109"/>
      <c r="S51" s="109"/>
      <c r="T51" s="109"/>
      <c r="U51" s="272" t="s">
        <v>9</v>
      </c>
      <c r="V51" s="273"/>
      <c r="W51" s="84">
        <f>W49+W50</f>
        <v>0</v>
      </c>
      <c r="X51" s="85"/>
    </row>
    <row r="52" spans="1:24" ht="33" customHeight="1" x14ac:dyDescent="0.3">
      <c r="A52" s="46"/>
      <c r="B52" s="271"/>
      <c r="C52" s="91"/>
      <c r="D52" s="91"/>
      <c r="E52" s="91"/>
      <c r="F52" s="91"/>
      <c r="G52" s="92"/>
      <c r="H52" s="92"/>
      <c r="I52" s="92"/>
      <c r="J52" s="92"/>
      <c r="K52" s="48"/>
      <c r="L52" s="48"/>
      <c r="M52" s="48"/>
      <c r="N52" s="47"/>
      <c r="O52" s="47"/>
      <c r="P52" s="47"/>
      <c r="Q52" s="47"/>
      <c r="R52" s="47"/>
      <c r="S52" s="47"/>
      <c r="T52" s="47"/>
      <c r="U52" s="47"/>
      <c r="V52" s="47"/>
      <c r="W52" s="47"/>
    </row>
    <row r="53" spans="1:24" ht="15.6" x14ac:dyDescent="0.3">
      <c r="A53" s="46"/>
      <c r="B53" s="271"/>
      <c r="C53" s="60"/>
      <c r="D53" s="60"/>
      <c r="E53" s="60"/>
      <c r="F53" s="60"/>
      <c r="G53" s="59"/>
      <c r="H53" s="59"/>
      <c r="I53" s="59"/>
      <c r="J53" s="59"/>
      <c r="K53" s="59"/>
      <c r="L53" s="59"/>
      <c r="M53" s="59"/>
      <c r="N53" s="47"/>
      <c r="O53" s="47"/>
      <c r="P53" s="47"/>
      <c r="Q53" s="47"/>
      <c r="R53" s="47"/>
      <c r="S53" s="47"/>
      <c r="T53" s="47"/>
      <c r="U53" s="47"/>
      <c r="V53" s="47"/>
      <c r="W53" s="47"/>
    </row>
    <row r="54" spans="1:24" x14ac:dyDescent="0.3">
      <c r="A54"/>
      <c r="B54" s="271"/>
      <c r="C54"/>
      <c r="D54"/>
      <c r="E54"/>
      <c r="F54"/>
      <c r="G54"/>
      <c r="H54"/>
      <c r="I54"/>
      <c r="J54"/>
      <c r="K54"/>
      <c r="L54"/>
      <c r="M54"/>
      <c r="N54"/>
      <c r="O54"/>
      <c r="P54"/>
      <c r="Q54"/>
      <c r="R54"/>
      <c r="S54"/>
      <c r="T54"/>
      <c r="U54"/>
      <c r="V54"/>
      <c r="W54"/>
    </row>
    <row r="55" spans="1:24" ht="15" thickBot="1" x14ac:dyDescent="0.35">
      <c r="A55" s="26"/>
      <c r="B55" s="28"/>
      <c r="C55" s="28"/>
      <c r="D55" s="28"/>
      <c r="E55" s="28"/>
      <c r="F55" s="28"/>
      <c r="G55" s="27"/>
      <c r="H55" s="27"/>
      <c r="I55" s="28"/>
      <c r="J55" s="28"/>
      <c r="K55" s="28"/>
      <c r="L55" s="28"/>
      <c r="M55" s="28"/>
      <c r="N55" s="28"/>
      <c r="O55" s="28"/>
      <c r="P55" s="28"/>
      <c r="Q55" s="28"/>
      <c r="R55" s="28"/>
      <c r="S55" s="28"/>
      <c r="T55" s="28"/>
      <c r="U55" s="28"/>
      <c r="V55" s="28"/>
      <c r="W55" s="28"/>
    </row>
    <row r="56" spans="1:24" ht="31.8" customHeight="1" x14ac:dyDescent="0.3">
      <c r="A56" s="26"/>
      <c r="B56" s="228" t="s">
        <v>13</v>
      </c>
      <c r="C56" s="30"/>
      <c r="D56" s="239"/>
      <c r="E56" s="240"/>
      <c r="F56" s="239"/>
      <c r="G56" s="240"/>
      <c r="H56" s="20"/>
      <c r="L56" s="28"/>
      <c r="M56" s="28"/>
      <c r="N56" s="28"/>
      <c r="O56" s="28"/>
      <c r="P56" s="28"/>
      <c r="Q56" s="28"/>
      <c r="R56" s="28"/>
      <c r="S56" s="28"/>
      <c r="T56" s="28"/>
      <c r="U56" s="28"/>
      <c r="V56" s="28"/>
      <c r="W56" s="28"/>
    </row>
    <row r="57" spans="1:24" ht="33" customHeight="1" x14ac:dyDescent="0.3">
      <c r="A57" s="26"/>
      <c r="B57" s="229"/>
      <c r="C57" s="39" t="s">
        <v>10</v>
      </c>
      <c r="D57" s="241"/>
      <c r="E57" s="242"/>
      <c r="F57" s="243" t="s">
        <v>12</v>
      </c>
      <c r="G57" s="244"/>
      <c r="H57" s="20"/>
      <c r="L57" s="28"/>
      <c r="M57" s="28"/>
      <c r="N57" s="28"/>
      <c r="O57" s="28"/>
      <c r="P57" s="28"/>
      <c r="Q57" s="28"/>
      <c r="R57" s="28"/>
      <c r="S57" s="28"/>
      <c r="T57" s="28"/>
      <c r="U57" s="28"/>
      <c r="V57" s="28"/>
      <c r="W57" s="28"/>
    </row>
    <row r="58" spans="1:24" ht="47.4" customHeight="1" thickBot="1" x14ac:dyDescent="0.35">
      <c r="A58" s="26"/>
      <c r="B58" s="229"/>
      <c r="C58" s="31"/>
      <c r="D58" s="231"/>
      <c r="E58" s="232"/>
      <c r="F58" s="233"/>
      <c r="G58" s="234"/>
      <c r="H58" s="20"/>
      <c r="L58" s="28"/>
      <c r="M58" s="28"/>
      <c r="N58" s="28"/>
      <c r="O58" s="28"/>
      <c r="P58" s="28"/>
      <c r="Q58" s="28"/>
      <c r="R58" s="28"/>
      <c r="S58" s="28"/>
      <c r="T58" s="28"/>
      <c r="U58" s="28"/>
      <c r="V58" s="28"/>
      <c r="W58" s="28"/>
    </row>
    <row r="59" spans="1:24" ht="43.8" customHeight="1" thickBot="1" x14ac:dyDescent="0.35">
      <c r="A59" s="26"/>
      <c r="B59" s="230"/>
      <c r="C59" s="61" t="s">
        <v>15</v>
      </c>
      <c r="D59" s="231"/>
      <c r="E59" s="232"/>
      <c r="F59" s="237" t="s">
        <v>11</v>
      </c>
      <c r="G59" s="238"/>
      <c r="H59" s="20"/>
      <c r="L59" s="28"/>
      <c r="M59" s="28"/>
      <c r="N59" s="28"/>
      <c r="O59" s="28"/>
      <c r="P59" s="28"/>
      <c r="Q59" s="28"/>
      <c r="R59" s="28"/>
      <c r="S59" s="28"/>
      <c r="T59" s="28"/>
      <c r="U59" s="28"/>
      <c r="V59" s="28"/>
      <c r="W59" s="28"/>
    </row>
    <row r="60" spans="1:24" x14ac:dyDescent="0.3">
      <c r="A60"/>
      <c r="B60"/>
      <c r="C60"/>
      <c r="D60"/>
      <c r="E60"/>
      <c r="F60"/>
      <c r="G60"/>
      <c r="H60"/>
      <c r="I60"/>
      <c r="J60"/>
      <c r="K60"/>
      <c r="L60"/>
      <c r="M60"/>
      <c r="N60"/>
      <c r="O60"/>
      <c r="P60"/>
      <c r="Q60"/>
      <c r="R60"/>
      <c r="S60"/>
      <c r="T60"/>
      <c r="U60"/>
      <c r="V60"/>
      <c r="W60"/>
    </row>
  </sheetData>
  <sheetProtection formatCells="0" formatColumns="0" formatRows="0" insertRows="0"/>
  <protectedRanges>
    <protectedRange sqref="X25:X43" name="Range6"/>
    <protectedRange sqref="B39:F39 F25 A23:A25 A39:A48" name="Range3_1"/>
    <protectedRange sqref="B5:F7" name="Range1_1"/>
    <protectedRange sqref="S26:U38 O26:Q38 K26:M38 Q42:Q48 M42:M48 G26:I38 A26:E38" name="Range3_5_1"/>
    <protectedRange sqref="B42:E48 S42:U48 H43:H48 P43:P48" name="Range3_2_1"/>
    <protectedRange sqref="E17:E19" name="Range2_4_1_1"/>
    <protectedRange sqref="C17:D19" name="Range2_4_1"/>
  </protectedRanges>
  <mergeCells count="48">
    <mergeCell ref="K23:N23"/>
    <mergeCell ref="B7:F7"/>
    <mergeCell ref="C16:D16"/>
    <mergeCell ref="C17:D17"/>
    <mergeCell ref="F17:F19"/>
    <mergeCell ref="C18:D18"/>
    <mergeCell ref="C19:D19"/>
    <mergeCell ref="O40:R40"/>
    <mergeCell ref="S40:V40"/>
    <mergeCell ref="S42:U42"/>
    <mergeCell ref="B25:E25"/>
    <mergeCell ref="B42:E42"/>
    <mergeCell ref="B39:E39"/>
    <mergeCell ref="B56:B59"/>
    <mergeCell ref="D56:E56"/>
    <mergeCell ref="F56:G56"/>
    <mergeCell ref="D57:E57"/>
    <mergeCell ref="F57:G57"/>
    <mergeCell ref="D58:E58"/>
    <mergeCell ref="F58:G58"/>
    <mergeCell ref="D59:E59"/>
    <mergeCell ref="F59:G59"/>
    <mergeCell ref="O23:R23"/>
    <mergeCell ref="S23:V23"/>
    <mergeCell ref="U49:V49"/>
    <mergeCell ref="U50:V50"/>
    <mergeCell ref="B52:B54"/>
    <mergeCell ref="U51:V51"/>
    <mergeCell ref="K42:M42"/>
    <mergeCell ref="O42:Q42"/>
    <mergeCell ref="G42:I42"/>
    <mergeCell ref="K25:M25"/>
    <mergeCell ref="O25:Q25"/>
    <mergeCell ref="S25:U25"/>
    <mergeCell ref="G25:I25"/>
    <mergeCell ref="C40:F40"/>
    <mergeCell ref="G40:J40"/>
    <mergeCell ref="K40:N40"/>
    <mergeCell ref="B1:C1"/>
    <mergeCell ref="D1:E2"/>
    <mergeCell ref="A23:A24"/>
    <mergeCell ref="B23:B24"/>
    <mergeCell ref="A22:H22"/>
    <mergeCell ref="A3:C3"/>
    <mergeCell ref="B6:C6"/>
    <mergeCell ref="B5:C5"/>
    <mergeCell ref="C23:F23"/>
    <mergeCell ref="G23:J23"/>
  </mergeCells>
  <phoneticPr fontId="13" type="noConversion"/>
  <dataValidations count="2">
    <dataValidation type="decimal" operator="greaterThanOrEqual" allowBlank="1" showInputMessage="1" showErrorMessage="1" sqref="D43:E48 L26:M38 D26:E38 P26:Q38 M43:M48 T26:U38 T43:U48 H26:I38 H43:H48 P43:Q48 C17:D19" xr:uid="{58160140-9219-4B3C-B515-86157BC394D1}">
      <formula1>0</formula1>
    </dataValidation>
    <dataValidation type="list" allowBlank="1" showInputMessage="1" showErrorMessage="1" sqref="E17:E19" xr:uid="{20D23BBF-2AD4-4D9F-8C7F-84B1ADA0AF93}">
      <formula1>" ,X"</formula1>
    </dataValidation>
  </dataValidations>
  <pageMargins left="0.70866141732283472" right="0.70866141732283472" top="0.74803149606299213" bottom="0.74803149606299213" header="0.31496062992125984" footer="0.31496062992125984"/>
  <pageSetup paperSize="8" scale="45" fitToHeight="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47"/>
  <sheetViews>
    <sheetView showGridLines="0" tabSelected="1" zoomScale="81" zoomScaleNormal="81" workbookViewId="0">
      <selection activeCell="B5" sqref="B5"/>
    </sheetView>
  </sheetViews>
  <sheetFormatPr defaultColWidth="9.109375" defaultRowHeight="14.4" x14ac:dyDescent="0.3"/>
  <cols>
    <col min="1" max="1" width="15.77734375" style="21" customWidth="1"/>
    <col min="2" max="2" width="50.44140625" style="20" customWidth="1"/>
    <col min="3" max="3" width="18.88671875" style="20" customWidth="1"/>
    <col min="4" max="4" width="16.44140625" style="20" customWidth="1"/>
    <col min="5" max="5" width="21.77734375" style="20" customWidth="1"/>
    <col min="6" max="6" width="24.88671875" style="20" customWidth="1"/>
    <col min="7" max="7" width="21.5546875" style="22" customWidth="1"/>
    <col min="8" max="8" width="17.88671875" style="22" bestFit="1" customWidth="1"/>
    <col min="9" max="9" width="23.6640625" style="20" customWidth="1"/>
    <col min="10" max="10" width="19.77734375" style="20" customWidth="1"/>
    <col min="11" max="11" width="15.6640625" style="20" customWidth="1"/>
    <col min="12" max="12" width="13.44140625" style="20" customWidth="1"/>
    <col min="13" max="13" width="19.109375" style="20" customWidth="1"/>
    <col min="14" max="14" width="26.5546875" style="20" customWidth="1"/>
    <col min="15" max="15" width="20.21875" style="20" customWidth="1"/>
    <col min="16" max="16" width="15" style="20" customWidth="1"/>
    <col min="17" max="17" width="18.5546875" style="20" customWidth="1"/>
    <col min="18" max="18" width="22.77734375" style="20" customWidth="1"/>
    <col min="19" max="19" width="20.44140625" style="20" customWidth="1"/>
    <col min="20" max="20" width="19.33203125" style="20" customWidth="1"/>
    <col min="21" max="21" width="25.33203125" style="20" customWidth="1"/>
    <col min="22" max="22" width="22.21875" style="20" customWidth="1"/>
    <col min="23" max="23" width="25.5546875" style="20" customWidth="1"/>
    <col min="24" max="24" width="47.77734375" style="20" customWidth="1"/>
    <col min="25" max="16384" width="9.109375" style="20"/>
  </cols>
  <sheetData>
    <row r="1" spans="1:28" s="14" customFormat="1" ht="31.2" x14ac:dyDescent="0.6">
      <c r="A1" s="5"/>
      <c r="B1" s="256" t="s">
        <v>6</v>
      </c>
      <c r="C1" s="256"/>
      <c r="D1" s="2"/>
      <c r="E1" s="2"/>
      <c r="F1" s="2" t="s">
        <v>96</v>
      </c>
      <c r="G1" s="3"/>
      <c r="H1" s="1"/>
      <c r="I1" s="1"/>
      <c r="J1" s="1"/>
      <c r="K1" s="1"/>
      <c r="L1" s="1"/>
      <c r="M1" s="1"/>
      <c r="N1" s="1"/>
      <c r="O1" s="1"/>
      <c r="P1" s="1"/>
      <c r="Q1" s="1"/>
      <c r="R1" s="1"/>
      <c r="S1" s="1"/>
      <c r="T1" s="1"/>
      <c r="U1" s="1"/>
      <c r="V1" s="1"/>
      <c r="W1" s="1"/>
      <c r="X1" s="1"/>
    </row>
    <row r="2" spans="1:28" customFormat="1" ht="61.8" customHeight="1" x14ac:dyDescent="0.3">
      <c r="A2" s="17"/>
      <c r="B2" s="12" t="s">
        <v>108</v>
      </c>
      <c r="C2" s="12"/>
      <c r="D2" s="12"/>
      <c r="E2" s="12"/>
      <c r="F2" s="138" t="s">
        <v>99</v>
      </c>
      <c r="G2" s="4"/>
      <c r="H2" s="18"/>
      <c r="I2" s="18"/>
      <c r="J2" s="18"/>
      <c r="K2" s="18"/>
      <c r="L2" s="18"/>
      <c r="M2" s="18"/>
      <c r="N2" s="18"/>
      <c r="O2" s="18"/>
      <c r="P2" s="18"/>
      <c r="Q2" s="18"/>
      <c r="R2" s="18"/>
      <c r="S2" s="18"/>
      <c r="T2" s="18"/>
      <c r="U2" s="18"/>
      <c r="V2" s="18"/>
      <c r="W2" s="18"/>
      <c r="X2" s="18"/>
    </row>
    <row r="3" spans="1:28" customFormat="1" ht="23.4" x14ac:dyDescent="0.35">
      <c r="A3" t="s">
        <v>28</v>
      </c>
      <c r="B3" s="45"/>
      <c r="C3" s="45"/>
      <c r="D3" s="45"/>
      <c r="E3" s="45"/>
      <c r="F3" s="45"/>
      <c r="G3" s="41"/>
    </row>
    <row r="4" spans="1:28" customFormat="1" ht="23.4" x14ac:dyDescent="0.4">
      <c r="B4" s="44"/>
      <c r="C4" s="44"/>
      <c r="D4" s="44"/>
      <c r="E4" s="44"/>
      <c r="F4" s="44"/>
      <c r="G4" s="41"/>
    </row>
    <row r="5" spans="1:28" customFormat="1" ht="18" x14ac:dyDescent="0.35">
      <c r="A5" s="181" t="s">
        <v>20</v>
      </c>
      <c r="B5" s="183" t="s">
        <v>171</v>
      </c>
      <c r="C5" s="66"/>
      <c r="D5" s="66"/>
      <c r="E5" s="66"/>
      <c r="F5" s="66"/>
      <c r="G5" s="11"/>
      <c r="H5" s="10"/>
      <c r="I5" s="10"/>
      <c r="J5" s="10"/>
      <c r="K5" s="10"/>
      <c r="L5" s="10"/>
      <c r="M5" s="10"/>
      <c r="N5" s="10"/>
      <c r="O5" s="10"/>
      <c r="P5" s="10"/>
      <c r="Q5" s="10"/>
      <c r="R5" s="10"/>
      <c r="S5" s="10"/>
      <c r="T5" s="10"/>
      <c r="U5" s="10"/>
      <c r="V5" s="10"/>
      <c r="W5" s="10"/>
      <c r="X5" s="19"/>
      <c r="Y5" s="19"/>
      <c r="Z5" s="19"/>
      <c r="AA5" s="19"/>
      <c r="AB5" s="19"/>
    </row>
    <row r="6" spans="1:28" customFormat="1" ht="109.2" x14ac:dyDescent="0.3">
      <c r="A6" s="42" t="s">
        <v>21</v>
      </c>
      <c r="B6" s="182" t="s">
        <v>46</v>
      </c>
      <c r="C6" s="67"/>
      <c r="D6" s="67"/>
      <c r="E6" s="67"/>
      <c r="F6" s="67"/>
      <c r="G6" s="11"/>
      <c r="H6" s="13"/>
      <c r="I6" s="13"/>
      <c r="J6" s="13"/>
      <c r="K6" s="13"/>
      <c r="L6" s="13"/>
      <c r="M6" s="13"/>
      <c r="N6" s="13"/>
      <c r="O6" s="13"/>
      <c r="P6" s="13"/>
      <c r="Q6" s="13"/>
      <c r="R6" s="13"/>
      <c r="S6" s="13"/>
      <c r="T6" s="13"/>
      <c r="U6" s="13"/>
      <c r="V6" s="13"/>
      <c r="W6" s="13"/>
      <c r="X6" s="19"/>
      <c r="Y6" s="19"/>
      <c r="Z6" s="19"/>
      <c r="AA6" s="19"/>
      <c r="AB6" s="19"/>
    </row>
    <row r="7" spans="1:28" customFormat="1" ht="15.6" x14ac:dyDescent="0.3">
      <c r="A7" s="29" t="s">
        <v>7</v>
      </c>
      <c r="B7" s="197"/>
      <c r="C7" s="198"/>
      <c r="D7" s="198"/>
      <c r="E7" s="198"/>
      <c r="F7" s="216"/>
      <c r="G7" s="11"/>
      <c r="H7" s="8"/>
      <c r="I7" s="8"/>
      <c r="J7" s="8"/>
      <c r="K7" s="8"/>
      <c r="L7" s="8"/>
      <c r="M7" s="8"/>
      <c r="N7" s="8"/>
      <c r="O7" s="8"/>
      <c r="P7" s="8"/>
      <c r="Q7" s="8"/>
      <c r="R7" s="8"/>
      <c r="S7" s="8"/>
      <c r="T7" s="8"/>
      <c r="U7" s="8"/>
      <c r="V7" s="8"/>
      <c r="W7" s="8"/>
      <c r="X7" s="19"/>
      <c r="Y7" s="19"/>
      <c r="Z7" s="19"/>
      <c r="AA7" s="19"/>
      <c r="AB7" s="19"/>
    </row>
    <row r="8" spans="1:28" customFormat="1" ht="15.6" x14ac:dyDescent="0.3">
      <c r="A8" s="64" t="s">
        <v>3</v>
      </c>
      <c r="B8" s="164"/>
      <c r="C8" s="172"/>
      <c r="D8" s="165"/>
      <c r="E8" s="173"/>
      <c r="F8" s="8"/>
      <c r="G8" s="8"/>
      <c r="H8" s="174"/>
      <c r="I8" s="19"/>
      <c r="J8" s="19"/>
      <c r="K8" s="175"/>
      <c r="L8" s="19"/>
    </row>
    <row r="9" spans="1:28" customFormat="1" ht="15.6" x14ac:dyDescent="0.3">
      <c r="A9" s="64" t="s">
        <v>106</v>
      </c>
      <c r="B9" s="164"/>
      <c r="C9" s="172"/>
      <c r="D9" s="165"/>
      <c r="E9" s="173"/>
      <c r="F9" s="8"/>
      <c r="G9" s="8"/>
      <c r="H9" s="174"/>
      <c r="I9" s="19"/>
      <c r="J9" s="19"/>
      <c r="K9" s="175"/>
      <c r="L9" s="19"/>
    </row>
    <row r="10" spans="1:28" customFormat="1" ht="15.6" x14ac:dyDescent="0.3">
      <c r="A10" s="167" t="s">
        <v>18</v>
      </c>
      <c r="B10" s="168"/>
      <c r="C10" s="176"/>
      <c r="D10" s="9"/>
      <c r="E10" s="173"/>
      <c r="F10" s="8"/>
      <c r="G10" s="8"/>
      <c r="H10" s="174"/>
      <c r="I10" s="19"/>
      <c r="J10" s="19"/>
      <c r="K10" s="175"/>
      <c r="L10" s="19"/>
    </row>
    <row r="11" spans="1:28" customFormat="1" ht="15.6" x14ac:dyDescent="0.3">
      <c r="A11" s="161" t="s">
        <v>19</v>
      </c>
      <c r="B11" s="166"/>
      <c r="C11" s="177"/>
      <c r="D11" s="166"/>
      <c r="E11" s="173"/>
      <c r="F11" s="8"/>
      <c r="G11" s="8"/>
      <c r="H11" s="174"/>
      <c r="I11" s="19"/>
      <c r="J11" s="19"/>
      <c r="K11" s="175"/>
      <c r="L11" s="19"/>
    </row>
    <row r="12" spans="1:28" customFormat="1" ht="15.6" x14ac:dyDescent="0.3">
      <c r="A12" s="161" t="s">
        <v>119</v>
      </c>
      <c r="B12" s="166"/>
      <c r="C12" s="177"/>
      <c r="D12" s="166"/>
      <c r="E12" s="173"/>
      <c r="F12" s="8"/>
      <c r="G12" s="8"/>
      <c r="H12" s="174"/>
      <c r="I12" s="19"/>
      <c r="J12" s="19"/>
      <c r="K12" s="175"/>
      <c r="L12" s="19"/>
    </row>
    <row r="13" spans="1:28" customFormat="1" ht="15.6" x14ac:dyDescent="0.3">
      <c r="A13" s="169" t="s">
        <v>120</v>
      </c>
      <c r="B13" s="166"/>
      <c r="C13" s="177"/>
      <c r="D13" s="166"/>
      <c r="E13" s="173"/>
      <c r="F13" s="8"/>
      <c r="G13" s="8"/>
      <c r="H13" s="174"/>
      <c r="I13" s="19"/>
      <c r="J13" s="19"/>
      <c r="K13" s="175"/>
      <c r="L13" s="19"/>
    </row>
    <row r="14" spans="1:28" customFormat="1" ht="15.6" x14ac:dyDescent="0.3">
      <c r="A14" s="178" t="s">
        <v>121</v>
      </c>
      <c r="B14" s="166"/>
      <c r="C14" s="177"/>
      <c r="D14" s="166"/>
      <c r="E14" s="173"/>
      <c r="F14" s="8"/>
      <c r="G14" s="8"/>
      <c r="H14" s="174"/>
      <c r="I14" s="19"/>
      <c r="J14" s="19"/>
      <c r="K14" s="175"/>
      <c r="L14" s="19"/>
    </row>
    <row r="15" spans="1:28" customFormat="1" ht="15.6" x14ac:dyDescent="0.3">
      <c r="A15" s="169"/>
      <c r="B15" s="166"/>
      <c r="C15" s="177"/>
      <c r="D15" s="166"/>
      <c r="E15" s="173"/>
      <c r="F15" s="8"/>
      <c r="G15" s="8"/>
      <c r="H15" s="174"/>
      <c r="I15" s="19"/>
      <c r="J15" s="19"/>
      <c r="K15" s="175"/>
      <c r="L15" s="19"/>
    </row>
    <row r="16" spans="1:28" customFormat="1" ht="15.6" customHeight="1" x14ac:dyDescent="0.3">
      <c r="A16" s="166"/>
      <c r="B16" s="170" t="s">
        <v>113</v>
      </c>
      <c r="C16" s="200" t="s">
        <v>114</v>
      </c>
      <c r="D16" s="200"/>
      <c r="E16" s="179"/>
      <c r="F16" s="8"/>
      <c r="G16" s="8"/>
      <c r="H16" s="174"/>
      <c r="I16" s="19"/>
      <c r="J16" s="19"/>
      <c r="K16" s="175"/>
      <c r="L16" s="19"/>
    </row>
    <row r="17" spans="1:24" customFormat="1" ht="15.6" customHeight="1" x14ac:dyDescent="0.3">
      <c r="A17" s="166"/>
      <c r="B17" s="171" t="s">
        <v>115</v>
      </c>
      <c r="C17" s="201">
        <v>17.71</v>
      </c>
      <c r="D17" s="202"/>
      <c r="E17" s="180"/>
      <c r="F17" s="205" t="s">
        <v>116</v>
      </c>
      <c r="G17" s="8"/>
      <c r="H17" s="174"/>
      <c r="I17" s="19"/>
      <c r="J17" s="19"/>
      <c r="K17" s="175"/>
      <c r="L17" s="19"/>
    </row>
    <row r="18" spans="1:24" customFormat="1" ht="15.6" x14ac:dyDescent="0.3">
      <c r="A18" s="166"/>
      <c r="B18" s="171" t="s">
        <v>117</v>
      </c>
      <c r="C18" s="203">
        <v>20.62</v>
      </c>
      <c r="D18" s="204"/>
      <c r="E18" s="180"/>
      <c r="F18" s="205"/>
      <c r="G18" s="8"/>
      <c r="H18" s="174"/>
      <c r="I18" s="19"/>
      <c r="J18" s="19"/>
      <c r="K18" s="175"/>
      <c r="L18" s="19"/>
    </row>
    <row r="19" spans="1:24" customFormat="1" ht="15.6" x14ac:dyDescent="0.3">
      <c r="A19" s="166"/>
      <c r="B19" s="171" t="s">
        <v>118</v>
      </c>
      <c r="C19" s="203">
        <v>23.74</v>
      </c>
      <c r="D19" s="204"/>
      <c r="E19" s="180"/>
      <c r="F19" s="205"/>
      <c r="G19" s="8"/>
      <c r="H19" s="174"/>
      <c r="I19" s="19"/>
      <c r="J19" s="19"/>
      <c r="K19" s="175"/>
      <c r="L19" s="19"/>
    </row>
    <row r="20" spans="1:24" s="19" customFormat="1" ht="15.6" x14ac:dyDescent="0.3">
      <c r="A20" s="161"/>
      <c r="B20" s="160"/>
      <c r="C20" s="160"/>
      <c r="D20" s="160"/>
      <c r="E20" s="160"/>
      <c r="F20" s="160"/>
      <c r="G20" s="160"/>
      <c r="H20" s="160"/>
      <c r="I20" s="160"/>
      <c r="J20" s="160"/>
      <c r="K20" s="160"/>
      <c r="L20" s="160"/>
      <c r="M20" s="160"/>
      <c r="N20" s="8"/>
      <c r="O20" s="8"/>
      <c r="P20" s="8"/>
      <c r="Q20" s="8"/>
      <c r="R20" s="8"/>
      <c r="S20" s="8"/>
      <c r="T20" s="8"/>
      <c r="U20" s="8"/>
      <c r="V20" s="8"/>
      <c r="W20" s="8"/>
    </row>
    <row r="21" spans="1:24" ht="68.400000000000006" customHeight="1" x14ac:dyDescent="0.3">
      <c r="A21" s="90" t="s">
        <v>0</v>
      </c>
      <c r="B21" s="89" t="s">
        <v>92</v>
      </c>
      <c r="C21" s="70" t="s">
        <v>1</v>
      </c>
      <c r="D21" s="70" t="s">
        <v>4</v>
      </c>
      <c r="E21" s="71" t="s">
        <v>5</v>
      </c>
      <c r="F21" s="71" t="s">
        <v>17</v>
      </c>
      <c r="G21" s="70" t="s">
        <v>1</v>
      </c>
      <c r="H21" s="70" t="s">
        <v>4</v>
      </c>
      <c r="I21" s="71" t="s">
        <v>5</v>
      </c>
      <c r="J21" s="71" t="s">
        <v>17</v>
      </c>
      <c r="K21" s="16" t="s">
        <v>1</v>
      </c>
      <c r="L21" s="16" t="s">
        <v>4</v>
      </c>
      <c r="M21" s="6" t="s">
        <v>5</v>
      </c>
      <c r="N21" s="6" t="s">
        <v>17</v>
      </c>
      <c r="O21" s="16" t="s">
        <v>1</v>
      </c>
      <c r="P21" s="16" t="s">
        <v>4</v>
      </c>
      <c r="Q21" s="6" t="s">
        <v>5</v>
      </c>
      <c r="R21" s="74" t="s">
        <v>17</v>
      </c>
      <c r="S21" s="70" t="s">
        <v>1</v>
      </c>
      <c r="T21" s="70" t="s">
        <v>4</v>
      </c>
      <c r="U21" s="71" t="s">
        <v>5</v>
      </c>
      <c r="V21" s="71" t="s">
        <v>17</v>
      </c>
      <c r="W21" s="162"/>
      <c r="X21" s="163" t="s">
        <v>109</v>
      </c>
    </row>
    <row r="22" spans="1:24" ht="37.200000000000003" customHeight="1" x14ac:dyDescent="0.3">
      <c r="A22" s="88">
        <v>5</v>
      </c>
      <c r="B22" s="130" t="s">
        <v>72</v>
      </c>
      <c r="C22" s="293" t="s">
        <v>73</v>
      </c>
      <c r="D22" s="294"/>
      <c r="E22" s="295"/>
      <c r="F22" s="63">
        <f>SUM(F23:F38)</f>
        <v>0</v>
      </c>
      <c r="G22" s="293" t="s">
        <v>77</v>
      </c>
      <c r="H22" s="294"/>
      <c r="I22" s="295"/>
      <c r="J22" s="63">
        <f>SUM(J23:J38)</f>
        <v>0</v>
      </c>
      <c r="K22" s="293" t="s">
        <v>76</v>
      </c>
      <c r="L22" s="294"/>
      <c r="M22" s="295"/>
      <c r="N22" s="63">
        <f>SUM(N23:N38)</f>
        <v>0</v>
      </c>
      <c r="O22" s="293" t="s">
        <v>75</v>
      </c>
      <c r="P22" s="294"/>
      <c r="Q22" s="295"/>
      <c r="R22" s="63">
        <f>SUM(R23:R38)</f>
        <v>0</v>
      </c>
      <c r="S22" s="293" t="s">
        <v>74</v>
      </c>
      <c r="T22" s="294"/>
      <c r="U22" s="295"/>
      <c r="V22" s="63">
        <f>SUM(V23:V38)</f>
        <v>0</v>
      </c>
      <c r="W22" s="56">
        <f>F22+J22+N22+R22+V22</f>
        <v>0</v>
      </c>
      <c r="X22" s="75"/>
    </row>
    <row r="23" spans="1:24" ht="31.8" customHeight="1" x14ac:dyDescent="0.3">
      <c r="A23" s="185" t="s">
        <v>122</v>
      </c>
      <c r="B23" s="131" t="s">
        <v>56</v>
      </c>
      <c r="C23" s="50" t="s">
        <v>16</v>
      </c>
      <c r="D23" s="36">
        <v>20</v>
      </c>
      <c r="E23" s="37">
        <v>0</v>
      </c>
      <c r="F23" s="7">
        <f>SUM(D23*E23)</f>
        <v>0</v>
      </c>
      <c r="G23" s="50" t="s">
        <v>16</v>
      </c>
      <c r="H23" s="36">
        <v>5</v>
      </c>
      <c r="I23" s="37">
        <v>0</v>
      </c>
      <c r="J23" s="7">
        <f>SUM(H23*I23)</f>
        <v>0</v>
      </c>
      <c r="K23" s="50" t="s">
        <v>16</v>
      </c>
      <c r="L23" s="36">
        <v>5</v>
      </c>
      <c r="M23" s="37">
        <v>0</v>
      </c>
      <c r="N23" s="7">
        <f>SUM(L23*M23)</f>
        <v>0</v>
      </c>
      <c r="O23" s="50" t="s">
        <v>16</v>
      </c>
      <c r="P23" s="36">
        <v>5</v>
      </c>
      <c r="Q23" s="37">
        <v>0</v>
      </c>
      <c r="R23" s="7">
        <f>SUM(P23*Q23)</f>
        <v>0</v>
      </c>
      <c r="S23" s="50" t="s">
        <v>16</v>
      </c>
      <c r="T23" s="36">
        <v>5</v>
      </c>
      <c r="U23" s="37">
        <v>0</v>
      </c>
      <c r="V23" s="7">
        <f>SUM(T23*U23)</f>
        <v>0</v>
      </c>
      <c r="W23" s="56"/>
      <c r="X23" s="75"/>
    </row>
    <row r="24" spans="1:24" ht="42" customHeight="1" x14ac:dyDescent="0.3">
      <c r="A24" s="185" t="s">
        <v>123</v>
      </c>
      <c r="B24" s="131" t="s">
        <v>57</v>
      </c>
      <c r="C24" s="50" t="s">
        <v>16</v>
      </c>
      <c r="D24" s="36">
        <v>20</v>
      </c>
      <c r="E24" s="37">
        <v>0</v>
      </c>
      <c r="F24" s="7">
        <f t="shared" ref="F24:F38" si="0">SUM(D24*E24)</f>
        <v>0</v>
      </c>
      <c r="G24" s="50" t="s">
        <v>16</v>
      </c>
      <c r="H24" s="36">
        <v>5</v>
      </c>
      <c r="I24" s="37">
        <v>0</v>
      </c>
      <c r="J24" s="7">
        <f t="shared" ref="J24:J38" si="1">SUM(H24*I24)</f>
        <v>0</v>
      </c>
      <c r="K24" s="50" t="s">
        <v>16</v>
      </c>
      <c r="L24" s="36">
        <v>5</v>
      </c>
      <c r="M24" s="87">
        <v>0</v>
      </c>
      <c r="N24" s="7">
        <f t="shared" ref="N24:N38" si="2">SUM(L24*M24)</f>
        <v>0</v>
      </c>
      <c r="O24" s="50" t="s">
        <v>16</v>
      </c>
      <c r="P24" s="36">
        <v>5</v>
      </c>
      <c r="Q24" s="87">
        <v>0</v>
      </c>
      <c r="R24" s="7">
        <f t="shared" ref="R24:R38" si="3">SUM(P24*Q24)</f>
        <v>0</v>
      </c>
      <c r="S24" s="50" t="s">
        <v>16</v>
      </c>
      <c r="T24" s="36">
        <v>5</v>
      </c>
      <c r="U24" s="87">
        <v>0</v>
      </c>
      <c r="V24" s="7">
        <f t="shared" ref="V24:V38" si="4">SUM(T24*U24)</f>
        <v>0</v>
      </c>
      <c r="W24" s="56"/>
      <c r="X24" s="75"/>
    </row>
    <row r="25" spans="1:24" ht="36" customHeight="1" x14ac:dyDescent="0.3">
      <c r="A25" s="185" t="s">
        <v>124</v>
      </c>
      <c r="B25" s="131" t="s">
        <v>58</v>
      </c>
      <c r="C25" s="50" t="s">
        <v>16</v>
      </c>
      <c r="D25" s="36">
        <v>20</v>
      </c>
      <c r="E25" s="37">
        <v>0</v>
      </c>
      <c r="F25" s="7">
        <f t="shared" si="0"/>
        <v>0</v>
      </c>
      <c r="G25" s="50" t="s">
        <v>16</v>
      </c>
      <c r="H25" s="36">
        <v>5</v>
      </c>
      <c r="I25" s="37">
        <v>0</v>
      </c>
      <c r="J25" s="7">
        <f t="shared" si="1"/>
        <v>0</v>
      </c>
      <c r="K25" s="50" t="s">
        <v>16</v>
      </c>
      <c r="L25" s="36">
        <v>5</v>
      </c>
      <c r="M25" s="87">
        <v>0</v>
      </c>
      <c r="N25" s="7">
        <f t="shared" si="2"/>
        <v>0</v>
      </c>
      <c r="O25" s="50" t="s">
        <v>16</v>
      </c>
      <c r="P25" s="36">
        <v>5</v>
      </c>
      <c r="Q25" s="87">
        <v>0</v>
      </c>
      <c r="R25" s="7">
        <f t="shared" si="3"/>
        <v>0</v>
      </c>
      <c r="S25" s="50" t="s">
        <v>16</v>
      </c>
      <c r="T25" s="36">
        <v>5</v>
      </c>
      <c r="U25" s="87">
        <v>0</v>
      </c>
      <c r="V25" s="7">
        <f t="shared" si="4"/>
        <v>0</v>
      </c>
      <c r="W25" s="56"/>
      <c r="X25" s="75"/>
    </row>
    <row r="26" spans="1:24" ht="31.2" customHeight="1" x14ac:dyDescent="0.3">
      <c r="A26" s="185" t="s">
        <v>125</v>
      </c>
      <c r="B26" s="131" t="s">
        <v>59</v>
      </c>
      <c r="C26" s="50" t="s">
        <v>16</v>
      </c>
      <c r="D26" s="36">
        <v>20</v>
      </c>
      <c r="E26" s="37">
        <v>0</v>
      </c>
      <c r="F26" s="7">
        <f t="shared" si="0"/>
        <v>0</v>
      </c>
      <c r="G26" s="50" t="s">
        <v>16</v>
      </c>
      <c r="H26" s="36">
        <v>5</v>
      </c>
      <c r="I26" s="37">
        <v>0</v>
      </c>
      <c r="J26" s="7">
        <f t="shared" si="1"/>
        <v>0</v>
      </c>
      <c r="K26" s="50" t="s">
        <v>16</v>
      </c>
      <c r="L26" s="36">
        <v>5</v>
      </c>
      <c r="M26" s="87">
        <v>0</v>
      </c>
      <c r="N26" s="7">
        <f t="shared" si="2"/>
        <v>0</v>
      </c>
      <c r="O26" s="50" t="s">
        <v>16</v>
      </c>
      <c r="P26" s="36">
        <v>5</v>
      </c>
      <c r="Q26" s="87">
        <v>0</v>
      </c>
      <c r="R26" s="7">
        <f t="shared" si="3"/>
        <v>0</v>
      </c>
      <c r="S26" s="50" t="s">
        <v>16</v>
      </c>
      <c r="T26" s="36">
        <v>5</v>
      </c>
      <c r="U26" s="87">
        <v>0</v>
      </c>
      <c r="V26" s="7">
        <f t="shared" si="4"/>
        <v>0</v>
      </c>
      <c r="W26" s="56"/>
      <c r="X26" s="75"/>
    </row>
    <row r="27" spans="1:24" ht="42.6" customHeight="1" x14ac:dyDescent="0.3">
      <c r="A27" s="185" t="s">
        <v>126</v>
      </c>
      <c r="B27" s="131" t="s">
        <v>60</v>
      </c>
      <c r="C27" s="50" t="s">
        <v>16</v>
      </c>
      <c r="D27" s="36">
        <v>20</v>
      </c>
      <c r="E27" s="37">
        <v>0</v>
      </c>
      <c r="F27" s="7">
        <f t="shared" si="0"/>
        <v>0</v>
      </c>
      <c r="G27" s="50" t="s">
        <v>16</v>
      </c>
      <c r="H27" s="36">
        <v>5</v>
      </c>
      <c r="I27" s="37">
        <v>0</v>
      </c>
      <c r="J27" s="7">
        <f t="shared" si="1"/>
        <v>0</v>
      </c>
      <c r="K27" s="50" t="s">
        <v>16</v>
      </c>
      <c r="L27" s="36">
        <v>5</v>
      </c>
      <c r="M27" s="87">
        <v>0</v>
      </c>
      <c r="N27" s="7">
        <f t="shared" si="2"/>
        <v>0</v>
      </c>
      <c r="O27" s="50" t="s">
        <v>16</v>
      </c>
      <c r="P27" s="36">
        <v>5</v>
      </c>
      <c r="Q27" s="87">
        <v>0</v>
      </c>
      <c r="R27" s="7">
        <f t="shared" si="3"/>
        <v>0</v>
      </c>
      <c r="S27" s="50" t="s">
        <v>16</v>
      </c>
      <c r="T27" s="36">
        <v>5</v>
      </c>
      <c r="U27" s="87">
        <v>0</v>
      </c>
      <c r="V27" s="7">
        <f t="shared" si="4"/>
        <v>0</v>
      </c>
      <c r="W27" s="56"/>
      <c r="X27" s="75"/>
    </row>
    <row r="28" spans="1:24" ht="32.4" customHeight="1" x14ac:dyDescent="0.3">
      <c r="A28" s="185" t="s">
        <v>127</v>
      </c>
      <c r="B28" s="131" t="s">
        <v>61</v>
      </c>
      <c r="C28" s="50" t="s">
        <v>16</v>
      </c>
      <c r="D28" s="36">
        <v>20</v>
      </c>
      <c r="E28" s="37">
        <v>0</v>
      </c>
      <c r="F28" s="7">
        <f t="shared" si="0"/>
        <v>0</v>
      </c>
      <c r="G28" s="50" t="s">
        <v>16</v>
      </c>
      <c r="H28" s="36">
        <v>5</v>
      </c>
      <c r="I28" s="37">
        <v>0</v>
      </c>
      <c r="J28" s="7">
        <f t="shared" si="1"/>
        <v>0</v>
      </c>
      <c r="K28" s="50" t="s">
        <v>16</v>
      </c>
      <c r="L28" s="36">
        <v>5</v>
      </c>
      <c r="M28" s="87">
        <v>0</v>
      </c>
      <c r="N28" s="7">
        <f t="shared" si="2"/>
        <v>0</v>
      </c>
      <c r="O28" s="50" t="s">
        <v>16</v>
      </c>
      <c r="P28" s="36">
        <v>5</v>
      </c>
      <c r="Q28" s="87">
        <v>0</v>
      </c>
      <c r="R28" s="7">
        <f t="shared" si="3"/>
        <v>0</v>
      </c>
      <c r="S28" s="50" t="s">
        <v>16</v>
      </c>
      <c r="T28" s="36">
        <v>5</v>
      </c>
      <c r="U28" s="87">
        <v>0</v>
      </c>
      <c r="V28" s="7">
        <f t="shared" si="4"/>
        <v>0</v>
      </c>
      <c r="W28" s="56"/>
      <c r="X28" s="75"/>
    </row>
    <row r="29" spans="1:24" ht="36.6" customHeight="1" x14ac:dyDescent="0.3">
      <c r="A29" s="185" t="s">
        <v>128</v>
      </c>
      <c r="B29" s="131" t="s">
        <v>62</v>
      </c>
      <c r="C29" s="50" t="s">
        <v>16</v>
      </c>
      <c r="D29" s="36">
        <v>20</v>
      </c>
      <c r="E29" s="37">
        <v>0</v>
      </c>
      <c r="F29" s="7">
        <f t="shared" si="0"/>
        <v>0</v>
      </c>
      <c r="G29" s="50" t="s">
        <v>16</v>
      </c>
      <c r="H29" s="36">
        <v>5</v>
      </c>
      <c r="I29" s="37">
        <v>0</v>
      </c>
      <c r="J29" s="7">
        <f t="shared" si="1"/>
        <v>0</v>
      </c>
      <c r="K29" s="50" t="s">
        <v>16</v>
      </c>
      <c r="L29" s="36">
        <v>5</v>
      </c>
      <c r="M29" s="87">
        <v>0</v>
      </c>
      <c r="N29" s="7">
        <f t="shared" si="2"/>
        <v>0</v>
      </c>
      <c r="O29" s="50" t="s">
        <v>16</v>
      </c>
      <c r="P29" s="36">
        <v>5</v>
      </c>
      <c r="Q29" s="87">
        <v>0</v>
      </c>
      <c r="R29" s="7">
        <f t="shared" si="3"/>
        <v>0</v>
      </c>
      <c r="S29" s="50" t="s">
        <v>16</v>
      </c>
      <c r="T29" s="36">
        <v>5</v>
      </c>
      <c r="U29" s="87">
        <v>0</v>
      </c>
      <c r="V29" s="7">
        <f t="shared" si="4"/>
        <v>0</v>
      </c>
      <c r="W29" s="56"/>
      <c r="X29" s="75"/>
    </row>
    <row r="30" spans="1:24" ht="42" customHeight="1" x14ac:dyDescent="0.3">
      <c r="A30" s="185" t="s">
        <v>129</v>
      </c>
      <c r="B30" s="131" t="s">
        <v>63</v>
      </c>
      <c r="C30" s="50" t="s">
        <v>16</v>
      </c>
      <c r="D30" s="36">
        <v>20</v>
      </c>
      <c r="E30" s="37">
        <v>0</v>
      </c>
      <c r="F30" s="7">
        <f t="shared" si="0"/>
        <v>0</v>
      </c>
      <c r="G30" s="50" t="s">
        <v>16</v>
      </c>
      <c r="H30" s="36">
        <v>5</v>
      </c>
      <c r="I30" s="37">
        <v>0</v>
      </c>
      <c r="J30" s="7">
        <f t="shared" si="1"/>
        <v>0</v>
      </c>
      <c r="K30" s="50" t="s">
        <v>16</v>
      </c>
      <c r="L30" s="36">
        <v>5</v>
      </c>
      <c r="M30" s="87">
        <v>0</v>
      </c>
      <c r="N30" s="7">
        <f t="shared" si="2"/>
        <v>0</v>
      </c>
      <c r="O30" s="50" t="s">
        <v>16</v>
      </c>
      <c r="P30" s="36">
        <v>5</v>
      </c>
      <c r="Q30" s="87">
        <v>0</v>
      </c>
      <c r="R30" s="7">
        <f t="shared" si="3"/>
        <v>0</v>
      </c>
      <c r="S30" s="50" t="s">
        <v>16</v>
      </c>
      <c r="T30" s="36">
        <v>5</v>
      </c>
      <c r="U30" s="87">
        <v>0</v>
      </c>
      <c r="V30" s="7">
        <f t="shared" si="4"/>
        <v>0</v>
      </c>
      <c r="W30" s="56"/>
      <c r="X30" s="75"/>
    </row>
    <row r="31" spans="1:24" ht="32.4" customHeight="1" x14ac:dyDescent="0.3">
      <c r="A31" s="185" t="s">
        <v>130</v>
      </c>
      <c r="B31" s="131" t="s">
        <v>64</v>
      </c>
      <c r="C31" s="50" t="s">
        <v>16</v>
      </c>
      <c r="D31" s="36">
        <v>20</v>
      </c>
      <c r="E31" s="37">
        <v>0</v>
      </c>
      <c r="F31" s="7">
        <f t="shared" si="0"/>
        <v>0</v>
      </c>
      <c r="G31" s="50" t="s">
        <v>16</v>
      </c>
      <c r="H31" s="36">
        <v>5</v>
      </c>
      <c r="I31" s="37">
        <v>0</v>
      </c>
      <c r="J31" s="7">
        <f t="shared" si="1"/>
        <v>0</v>
      </c>
      <c r="K31" s="50" t="s">
        <v>16</v>
      </c>
      <c r="L31" s="36">
        <v>5</v>
      </c>
      <c r="M31" s="87">
        <v>0</v>
      </c>
      <c r="N31" s="7">
        <f t="shared" si="2"/>
        <v>0</v>
      </c>
      <c r="O31" s="50" t="s">
        <v>16</v>
      </c>
      <c r="P31" s="36">
        <v>5</v>
      </c>
      <c r="Q31" s="87">
        <v>0</v>
      </c>
      <c r="R31" s="7">
        <f t="shared" si="3"/>
        <v>0</v>
      </c>
      <c r="S31" s="50" t="s">
        <v>16</v>
      </c>
      <c r="T31" s="36">
        <v>5</v>
      </c>
      <c r="U31" s="87">
        <v>0</v>
      </c>
      <c r="V31" s="7">
        <f t="shared" si="4"/>
        <v>0</v>
      </c>
      <c r="W31" s="56"/>
      <c r="X31" s="75"/>
    </row>
    <row r="32" spans="1:24" ht="39.6" customHeight="1" x14ac:dyDescent="0.3">
      <c r="A32" s="185" t="s">
        <v>131</v>
      </c>
      <c r="B32" s="131" t="s">
        <v>65</v>
      </c>
      <c r="C32" s="50" t="s">
        <v>16</v>
      </c>
      <c r="D32" s="36">
        <v>20</v>
      </c>
      <c r="E32" s="37">
        <v>0</v>
      </c>
      <c r="F32" s="7">
        <f t="shared" si="0"/>
        <v>0</v>
      </c>
      <c r="G32" s="50" t="s">
        <v>16</v>
      </c>
      <c r="H32" s="36">
        <v>5</v>
      </c>
      <c r="I32" s="37">
        <v>0</v>
      </c>
      <c r="J32" s="7">
        <f t="shared" si="1"/>
        <v>0</v>
      </c>
      <c r="K32" s="50" t="s">
        <v>16</v>
      </c>
      <c r="L32" s="36">
        <v>5</v>
      </c>
      <c r="M32" s="87">
        <v>0</v>
      </c>
      <c r="N32" s="7">
        <f t="shared" si="2"/>
        <v>0</v>
      </c>
      <c r="O32" s="50" t="s">
        <v>16</v>
      </c>
      <c r="P32" s="36">
        <v>5</v>
      </c>
      <c r="Q32" s="87">
        <v>0</v>
      </c>
      <c r="R32" s="7">
        <f t="shared" si="3"/>
        <v>0</v>
      </c>
      <c r="S32" s="50" t="s">
        <v>16</v>
      </c>
      <c r="T32" s="36">
        <v>5</v>
      </c>
      <c r="U32" s="87">
        <v>0</v>
      </c>
      <c r="V32" s="7">
        <f t="shared" si="4"/>
        <v>0</v>
      </c>
      <c r="W32" s="56"/>
      <c r="X32" s="75"/>
    </row>
    <row r="33" spans="1:24" ht="37.200000000000003" customHeight="1" x14ac:dyDescent="0.3">
      <c r="A33" s="185" t="s">
        <v>132</v>
      </c>
      <c r="B33" s="131" t="s">
        <v>66</v>
      </c>
      <c r="C33" s="50" t="s">
        <v>16</v>
      </c>
      <c r="D33" s="36">
        <v>20</v>
      </c>
      <c r="E33" s="37">
        <v>0</v>
      </c>
      <c r="F33" s="7">
        <f t="shared" si="0"/>
        <v>0</v>
      </c>
      <c r="G33" s="50" t="s">
        <v>16</v>
      </c>
      <c r="H33" s="36">
        <v>5</v>
      </c>
      <c r="I33" s="37">
        <v>0</v>
      </c>
      <c r="J33" s="7">
        <f t="shared" si="1"/>
        <v>0</v>
      </c>
      <c r="K33" s="50" t="s">
        <v>16</v>
      </c>
      <c r="L33" s="36">
        <v>5</v>
      </c>
      <c r="M33" s="87">
        <v>0</v>
      </c>
      <c r="N33" s="7">
        <f t="shared" si="2"/>
        <v>0</v>
      </c>
      <c r="O33" s="50" t="s">
        <v>16</v>
      </c>
      <c r="P33" s="36">
        <v>5</v>
      </c>
      <c r="Q33" s="87">
        <v>0</v>
      </c>
      <c r="R33" s="7">
        <f t="shared" si="3"/>
        <v>0</v>
      </c>
      <c r="S33" s="50" t="s">
        <v>16</v>
      </c>
      <c r="T33" s="36">
        <v>5</v>
      </c>
      <c r="U33" s="87">
        <v>0</v>
      </c>
      <c r="V33" s="7">
        <f t="shared" si="4"/>
        <v>0</v>
      </c>
      <c r="W33" s="56"/>
      <c r="X33" s="75"/>
    </row>
    <row r="34" spans="1:24" ht="37.200000000000003" customHeight="1" x14ac:dyDescent="0.3">
      <c r="A34" s="185" t="s">
        <v>133</v>
      </c>
      <c r="B34" s="131" t="s">
        <v>67</v>
      </c>
      <c r="C34" s="50" t="s">
        <v>16</v>
      </c>
      <c r="D34" s="36">
        <v>20</v>
      </c>
      <c r="E34" s="37">
        <v>0</v>
      </c>
      <c r="F34" s="7">
        <f t="shared" si="0"/>
        <v>0</v>
      </c>
      <c r="G34" s="50" t="s">
        <v>16</v>
      </c>
      <c r="H34" s="36">
        <v>5</v>
      </c>
      <c r="I34" s="37">
        <v>0</v>
      </c>
      <c r="J34" s="7">
        <f t="shared" si="1"/>
        <v>0</v>
      </c>
      <c r="K34" s="50" t="s">
        <v>16</v>
      </c>
      <c r="L34" s="36">
        <v>5</v>
      </c>
      <c r="M34" s="87">
        <v>0</v>
      </c>
      <c r="N34" s="7">
        <f t="shared" si="2"/>
        <v>0</v>
      </c>
      <c r="O34" s="50" t="s">
        <v>16</v>
      </c>
      <c r="P34" s="36">
        <v>5</v>
      </c>
      <c r="Q34" s="87">
        <v>0</v>
      </c>
      <c r="R34" s="7">
        <f t="shared" si="3"/>
        <v>0</v>
      </c>
      <c r="S34" s="50" t="s">
        <v>16</v>
      </c>
      <c r="T34" s="36">
        <v>5</v>
      </c>
      <c r="U34" s="87">
        <v>0</v>
      </c>
      <c r="V34" s="7">
        <f t="shared" si="4"/>
        <v>0</v>
      </c>
      <c r="W34" s="56"/>
      <c r="X34" s="75"/>
    </row>
    <row r="35" spans="1:24" ht="37.200000000000003" customHeight="1" x14ac:dyDescent="0.3">
      <c r="A35" s="185" t="s">
        <v>134</v>
      </c>
      <c r="B35" s="131" t="s">
        <v>68</v>
      </c>
      <c r="C35" s="50" t="s">
        <v>16</v>
      </c>
      <c r="D35" s="36">
        <v>20</v>
      </c>
      <c r="E35" s="37">
        <v>0</v>
      </c>
      <c r="F35" s="7">
        <f t="shared" si="0"/>
        <v>0</v>
      </c>
      <c r="G35" s="50" t="s">
        <v>16</v>
      </c>
      <c r="H35" s="36">
        <v>5</v>
      </c>
      <c r="I35" s="37">
        <v>0</v>
      </c>
      <c r="J35" s="7">
        <f t="shared" si="1"/>
        <v>0</v>
      </c>
      <c r="K35" s="50" t="s">
        <v>16</v>
      </c>
      <c r="L35" s="36">
        <v>5</v>
      </c>
      <c r="M35" s="87">
        <v>0</v>
      </c>
      <c r="N35" s="7">
        <f t="shared" si="2"/>
        <v>0</v>
      </c>
      <c r="O35" s="50" t="s">
        <v>16</v>
      </c>
      <c r="P35" s="36">
        <v>5</v>
      </c>
      <c r="Q35" s="87">
        <v>0</v>
      </c>
      <c r="R35" s="7">
        <f t="shared" si="3"/>
        <v>0</v>
      </c>
      <c r="S35" s="50" t="s">
        <v>16</v>
      </c>
      <c r="T35" s="36">
        <v>5</v>
      </c>
      <c r="U35" s="87">
        <v>0</v>
      </c>
      <c r="V35" s="7">
        <f t="shared" si="4"/>
        <v>0</v>
      </c>
      <c r="W35" s="56"/>
      <c r="X35" s="75"/>
    </row>
    <row r="36" spans="1:24" ht="37.200000000000003" customHeight="1" x14ac:dyDescent="0.3">
      <c r="A36" s="185" t="s">
        <v>135</v>
      </c>
      <c r="B36" s="131" t="s">
        <v>69</v>
      </c>
      <c r="C36" s="50" t="s">
        <v>16</v>
      </c>
      <c r="D36" s="36">
        <v>20</v>
      </c>
      <c r="E36" s="37">
        <v>0</v>
      </c>
      <c r="F36" s="7">
        <f t="shared" si="0"/>
        <v>0</v>
      </c>
      <c r="G36" s="50" t="s">
        <v>16</v>
      </c>
      <c r="H36" s="36">
        <v>5</v>
      </c>
      <c r="I36" s="37">
        <v>0</v>
      </c>
      <c r="J36" s="7">
        <f t="shared" si="1"/>
        <v>0</v>
      </c>
      <c r="K36" s="50" t="s">
        <v>16</v>
      </c>
      <c r="L36" s="36">
        <v>5</v>
      </c>
      <c r="M36" s="87">
        <v>0</v>
      </c>
      <c r="N36" s="7">
        <f t="shared" si="2"/>
        <v>0</v>
      </c>
      <c r="O36" s="50" t="s">
        <v>16</v>
      </c>
      <c r="P36" s="36">
        <v>5</v>
      </c>
      <c r="Q36" s="87">
        <v>0</v>
      </c>
      <c r="R36" s="7">
        <f t="shared" si="3"/>
        <v>0</v>
      </c>
      <c r="S36" s="50" t="s">
        <v>16</v>
      </c>
      <c r="T36" s="36">
        <v>5</v>
      </c>
      <c r="U36" s="87">
        <v>0</v>
      </c>
      <c r="V36" s="7">
        <f t="shared" si="4"/>
        <v>0</v>
      </c>
      <c r="W36" s="56"/>
      <c r="X36" s="75"/>
    </row>
    <row r="37" spans="1:24" ht="37.200000000000003" customHeight="1" x14ac:dyDescent="0.3">
      <c r="A37" s="185" t="s">
        <v>136</v>
      </c>
      <c r="B37" s="131" t="s">
        <v>70</v>
      </c>
      <c r="C37" s="50" t="s">
        <v>16</v>
      </c>
      <c r="D37" s="36">
        <v>20</v>
      </c>
      <c r="E37" s="37">
        <v>0</v>
      </c>
      <c r="F37" s="7">
        <f t="shared" si="0"/>
        <v>0</v>
      </c>
      <c r="G37" s="50" t="s">
        <v>16</v>
      </c>
      <c r="H37" s="36">
        <v>5</v>
      </c>
      <c r="I37" s="37">
        <v>0</v>
      </c>
      <c r="J37" s="7">
        <f t="shared" si="1"/>
        <v>0</v>
      </c>
      <c r="K37" s="50" t="s">
        <v>16</v>
      </c>
      <c r="L37" s="36">
        <v>5</v>
      </c>
      <c r="M37" s="87">
        <v>0</v>
      </c>
      <c r="N37" s="7">
        <f t="shared" si="2"/>
        <v>0</v>
      </c>
      <c r="O37" s="50" t="s">
        <v>16</v>
      </c>
      <c r="P37" s="36">
        <v>5</v>
      </c>
      <c r="Q37" s="87">
        <v>0</v>
      </c>
      <c r="R37" s="7">
        <f t="shared" si="3"/>
        <v>0</v>
      </c>
      <c r="S37" s="50" t="s">
        <v>16</v>
      </c>
      <c r="T37" s="36">
        <v>5</v>
      </c>
      <c r="U37" s="87">
        <v>0</v>
      </c>
      <c r="V37" s="7">
        <f t="shared" si="4"/>
        <v>0</v>
      </c>
      <c r="W37" s="56"/>
      <c r="X37" s="75"/>
    </row>
    <row r="38" spans="1:24" ht="37.200000000000003" customHeight="1" x14ac:dyDescent="0.3">
      <c r="A38" s="185" t="s">
        <v>137</v>
      </c>
      <c r="B38" s="131" t="s">
        <v>71</v>
      </c>
      <c r="C38" s="50" t="s">
        <v>16</v>
      </c>
      <c r="D38" s="36">
        <v>20</v>
      </c>
      <c r="E38" s="37">
        <v>0</v>
      </c>
      <c r="F38" s="7">
        <f t="shared" si="0"/>
        <v>0</v>
      </c>
      <c r="G38" s="50" t="s">
        <v>16</v>
      </c>
      <c r="H38" s="36">
        <v>5</v>
      </c>
      <c r="I38" s="37">
        <v>0</v>
      </c>
      <c r="J38" s="7">
        <f t="shared" si="1"/>
        <v>0</v>
      </c>
      <c r="K38" s="50" t="s">
        <v>16</v>
      </c>
      <c r="L38" s="36">
        <v>5</v>
      </c>
      <c r="M38" s="87">
        <v>0</v>
      </c>
      <c r="N38" s="7">
        <f t="shared" si="2"/>
        <v>0</v>
      </c>
      <c r="O38" s="50" t="s">
        <v>16</v>
      </c>
      <c r="P38" s="36">
        <v>5</v>
      </c>
      <c r="Q38" s="87">
        <v>0</v>
      </c>
      <c r="R38" s="7">
        <f t="shared" si="3"/>
        <v>0</v>
      </c>
      <c r="S38" s="50" t="s">
        <v>16</v>
      </c>
      <c r="T38" s="36">
        <v>5</v>
      </c>
      <c r="U38" s="87">
        <v>0</v>
      </c>
      <c r="V38" s="7">
        <f t="shared" si="4"/>
        <v>0</v>
      </c>
      <c r="W38" s="56"/>
      <c r="X38" s="75"/>
    </row>
    <row r="39" spans="1:24" ht="33" customHeight="1" x14ac:dyDescent="0.3">
      <c r="A39" s="46"/>
      <c r="B39" s="271"/>
      <c r="C39" s="91"/>
      <c r="D39" s="91"/>
      <c r="E39" s="91"/>
      <c r="F39" s="91"/>
      <c r="G39" s="92"/>
      <c r="H39" s="92"/>
      <c r="I39" s="92"/>
      <c r="J39" s="92"/>
      <c r="K39" s="48"/>
      <c r="L39" s="48"/>
      <c r="M39" s="48"/>
      <c r="N39" s="47"/>
      <c r="O39" s="47"/>
      <c r="P39" s="47"/>
      <c r="Q39" s="47"/>
      <c r="R39" s="47"/>
      <c r="S39" s="47"/>
      <c r="T39" s="47"/>
      <c r="U39" s="269" t="s">
        <v>25</v>
      </c>
      <c r="V39" s="270"/>
      <c r="W39" s="83">
        <f>W22</f>
        <v>0</v>
      </c>
    </row>
    <row r="40" spans="1:24" ht="34.200000000000003" customHeight="1" x14ac:dyDescent="0.3">
      <c r="A40" s="46"/>
      <c r="B40" s="271"/>
      <c r="C40" s="60"/>
      <c r="D40" s="60"/>
      <c r="E40" s="60"/>
      <c r="F40" s="60"/>
      <c r="G40" s="59"/>
      <c r="H40" s="59"/>
      <c r="I40" s="59"/>
      <c r="J40" s="59"/>
      <c r="K40" s="59"/>
      <c r="L40" s="59"/>
      <c r="M40" s="59"/>
      <c r="N40" s="47"/>
      <c r="O40" s="47"/>
      <c r="P40" s="47"/>
      <c r="Q40" s="47"/>
      <c r="R40" s="47"/>
      <c r="S40" s="47"/>
      <c r="T40" s="47"/>
      <c r="U40" s="269" t="s">
        <v>2</v>
      </c>
      <c r="V40" s="270"/>
      <c r="W40" s="84">
        <f>W39*0.15</f>
        <v>0</v>
      </c>
    </row>
    <row r="41" spans="1:24" ht="31.2" customHeight="1" thickBot="1" x14ac:dyDescent="0.35">
      <c r="A41"/>
      <c r="B41" s="271"/>
      <c r="C41"/>
      <c r="D41"/>
      <c r="E41"/>
      <c r="F41"/>
      <c r="G41"/>
      <c r="H41"/>
      <c r="I41"/>
      <c r="J41"/>
      <c r="K41"/>
      <c r="L41"/>
      <c r="M41"/>
      <c r="N41"/>
      <c r="O41"/>
      <c r="P41"/>
      <c r="Q41"/>
      <c r="R41"/>
      <c r="S41"/>
      <c r="T41"/>
      <c r="U41" s="272" t="s">
        <v>9</v>
      </c>
      <c r="V41" s="273"/>
      <c r="W41" s="84">
        <f>W39+W40</f>
        <v>0</v>
      </c>
    </row>
    <row r="42" spans="1:24" ht="27" customHeight="1" thickBot="1" x14ac:dyDescent="0.35">
      <c r="A42" s="26"/>
      <c r="B42" s="28"/>
      <c r="C42" s="28"/>
      <c r="D42" s="28"/>
      <c r="E42" s="28"/>
      <c r="F42" s="28"/>
      <c r="G42" s="27"/>
      <c r="H42" s="27"/>
      <c r="I42" s="28"/>
      <c r="J42" s="28"/>
      <c r="K42" s="28"/>
      <c r="L42" s="28"/>
      <c r="M42" s="28"/>
      <c r="N42" s="28"/>
      <c r="O42" s="28"/>
      <c r="P42" s="28"/>
      <c r="Q42" s="28"/>
      <c r="R42" s="28"/>
      <c r="S42" s="28"/>
      <c r="T42" s="28"/>
      <c r="U42" s="28"/>
      <c r="V42" s="28"/>
      <c r="W42" s="28"/>
    </row>
    <row r="43" spans="1:24" ht="31.8" customHeight="1" x14ac:dyDescent="0.3">
      <c r="A43" s="26"/>
      <c r="B43" s="228" t="s">
        <v>13</v>
      </c>
      <c r="C43" s="30"/>
      <c r="D43" s="239"/>
      <c r="E43" s="240"/>
      <c r="F43" s="239"/>
      <c r="G43" s="240"/>
      <c r="H43" s="20"/>
      <c r="L43" s="28"/>
      <c r="M43" s="28"/>
      <c r="N43" s="28"/>
      <c r="O43" s="28"/>
      <c r="P43" s="28"/>
      <c r="Q43" s="28"/>
      <c r="R43" s="28"/>
      <c r="S43" s="28"/>
      <c r="T43" s="28"/>
      <c r="U43" s="28"/>
      <c r="V43" s="28"/>
      <c r="W43" s="28"/>
    </row>
    <row r="44" spans="1:24" x14ac:dyDescent="0.3">
      <c r="A44" s="26"/>
      <c r="B44" s="229"/>
      <c r="C44" s="39" t="s">
        <v>10</v>
      </c>
      <c r="D44" s="241"/>
      <c r="E44" s="242"/>
      <c r="F44" s="243" t="s">
        <v>12</v>
      </c>
      <c r="G44" s="244"/>
      <c r="H44" s="20"/>
      <c r="L44" s="28"/>
      <c r="M44" s="28"/>
      <c r="N44" s="28"/>
      <c r="O44" s="28"/>
      <c r="P44" s="28"/>
      <c r="Q44" s="28"/>
      <c r="R44" s="28"/>
      <c r="S44" s="28"/>
      <c r="T44" s="28"/>
      <c r="U44" s="28"/>
      <c r="V44" s="28"/>
      <c r="W44" s="28"/>
    </row>
    <row r="45" spans="1:24" ht="47.4" customHeight="1" thickBot="1" x14ac:dyDescent="0.35">
      <c r="A45" s="26"/>
      <c r="B45" s="229"/>
      <c r="C45" s="31"/>
      <c r="D45" s="231"/>
      <c r="E45" s="232"/>
      <c r="F45" s="233"/>
      <c r="G45" s="234"/>
      <c r="H45" s="20"/>
      <c r="L45" s="28"/>
      <c r="M45" s="28"/>
      <c r="N45" s="28"/>
      <c r="O45" s="28"/>
      <c r="P45" s="28"/>
      <c r="Q45" s="28"/>
      <c r="R45" s="28"/>
      <c r="S45" s="28"/>
      <c r="T45" s="28"/>
      <c r="U45" s="28"/>
      <c r="V45" s="28"/>
      <c r="W45" s="28"/>
    </row>
    <row r="46" spans="1:24" ht="28.8" customHeight="1" thickBot="1" x14ac:dyDescent="0.35">
      <c r="A46" s="26"/>
      <c r="B46" s="230"/>
      <c r="C46" s="61" t="s">
        <v>15</v>
      </c>
      <c r="D46" s="231"/>
      <c r="E46" s="232"/>
      <c r="F46" s="237" t="s">
        <v>11</v>
      </c>
      <c r="G46" s="238"/>
      <c r="H46" s="20"/>
      <c r="L46" s="28"/>
      <c r="M46" s="28"/>
      <c r="N46" s="28"/>
      <c r="O46" s="28"/>
      <c r="P46" s="28"/>
      <c r="Q46" s="28"/>
      <c r="R46" s="28"/>
      <c r="S46" s="28"/>
      <c r="T46" s="28"/>
      <c r="U46" s="28"/>
      <c r="V46" s="28"/>
      <c r="W46" s="28"/>
    </row>
    <row r="47" spans="1:24" x14ac:dyDescent="0.3">
      <c r="A47"/>
      <c r="B47"/>
      <c r="C47"/>
      <c r="D47"/>
      <c r="E47"/>
      <c r="F47"/>
      <c r="G47"/>
      <c r="H47"/>
      <c r="I47"/>
      <c r="J47"/>
      <c r="K47"/>
      <c r="L47"/>
      <c r="M47"/>
      <c r="N47"/>
      <c r="O47"/>
      <c r="P47"/>
      <c r="Q47"/>
      <c r="R47"/>
      <c r="S47"/>
      <c r="T47"/>
      <c r="U47"/>
      <c r="V47"/>
      <c r="W47"/>
    </row>
  </sheetData>
  <sheetProtection formatCells="0" formatColumns="0" formatRows="0" insertRows="0"/>
  <protectedRanges>
    <protectedRange sqref="X21:X38" name="Range6"/>
    <protectedRange sqref="B5:F7" name="Range1_1"/>
    <protectedRange sqref="E17:E19" name="Range2_4_1_1"/>
    <protectedRange sqref="C17:D19" name="Range2_4"/>
  </protectedRanges>
  <mergeCells count="25">
    <mergeCell ref="B43:B46"/>
    <mergeCell ref="D43:E43"/>
    <mergeCell ref="D45:E45"/>
    <mergeCell ref="D46:E46"/>
    <mergeCell ref="F43:G43"/>
    <mergeCell ref="F45:G45"/>
    <mergeCell ref="F46:G46"/>
    <mergeCell ref="D44:E44"/>
    <mergeCell ref="F44:G44"/>
    <mergeCell ref="U39:V39"/>
    <mergeCell ref="U40:V40"/>
    <mergeCell ref="U41:V41"/>
    <mergeCell ref="S22:U22"/>
    <mergeCell ref="B1:C1"/>
    <mergeCell ref="G22:I22"/>
    <mergeCell ref="K22:M22"/>
    <mergeCell ref="O22:Q22"/>
    <mergeCell ref="B39:B41"/>
    <mergeCell ref="C22:E22"/>
    <mergeCell ref="B7:F7"/>
    <mergeCell ref="C16:D16"/>
    <mergeCell ref="C17:D17"/>
    <mergeCell ref="F17:F19"/>
    <mergeCell ref="C18:D18"/>
    <mergeCell ref="C19:D19"/>
  </mergeCells>
  <phoneticPr fontId="13" type="noConversion"/>
  <dataValidations count="2">
    <dataValidation type="list" allowBlank="1" showInputMessage="1" showErrorMessage="1" sqref="E17:E19" xr:uid="{7461F389-C8C7-4353-BABF-7C8AF2090220}">
      <formula1>" ,X"</formula1>
    </dataValidation>
    <dataValidation type="decimal" operator="greaterThanOrEqual" allowBlank="1" showInputMessage="1" showErrorMessage="1" sqref="C17:D19" xr:uid="{1DC12EC9-17BB-492E-BE49-2BAE412CF05F}">
      <formula1>0</formula1>
    </dataValidation>
  </dataValidations>
  <pageMargins left="0.70866141732283472" right="0.70866141732283472" top="0.74803149606299213" bottom="0.74803149606299213" header="0.31496062992125984" footer="0.31496062992125984"/>
  <pageSetup paperSize="8" scale="45" fitToHeight="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bc5b814-7d32-4959-8df3-b6197aeba4b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6C4AA9C84E9654A8A8D337DD4AB288B" ma:contentTypeVersion="16" ma:contentTypeDescription="Create a new document." ma:contentTypeScope="" ma:versionID="2c5a21e940580afb79ddf17d52ff0db2">
  <xsd:schema xmlns:xsd="http://www.w3.org/2001/XMLSchema" xmlns:xs="http://www.w3.org/2001/XMLSchema" xmlns:p="http://schemas.microsoft.com/office/2006/metadata/properties" xmlns:ns3="a6f7dbdb-6ec2-49d6-b7c2-65d9b3d1ef1b" xmlns:ns4="2bc5b814-7d32-4959-8df3-b6197aeba4bf" targetNamespace="http://schemas.microsoft.com/office/2006/metadata/properties" ma:root="true" ma:fieldsID="071098aa52f5d14d3a437c681697e2e8" ns3:_="" ns4:_="">
    <xsd:import namespace="a6f7dbdb-6ec2-49d6-b7c2-65d9b3d1ef1b"/>
    <xsd:import namespace="2bc5b814-7d32-4959-8df3-b6197aeba4bf"/>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ObjectDetectorVersions" minOccurs="0"/>
                <xsd:element ref="ns4:MediaServiceAutoTags" minOccurs="0"/>
                <xsd:element ref="ns4:MediaServiceGenerationTime" minOccurs="0"/>
                <xsd:element ref="ns4:MediaServiceEventHashCode" minOccurs="0"/>
                <xsd:element ref="ns4:MediaServiceOCR" minOccurs="0"/>
                <xsd:element ref="ns4:MediaServiceLocation" minOccurs="0"/>
                <xsd:element ref="ns4:MediaServiceSystemTags" minOccurs="0"/>
                <xsd:element ref="ns4:MediaServiceSearchPropertie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f7dbdb-6ec2-49d6-b7c2-65d9b3d1ef1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c5b814-7d32-4959-8df3-b6197aeba4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activity" ma:index="2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667C3D-D2D4-4A1E-B917-E5CD786F6011}">
  <ds:schemaRefs>
    <ds:schemaRef ds:uri="http://schemas.microsoft.com/sharepoint/v3/contenttype/forms"/>
  </ds:schemaRefs>
</ds:datastoreItem>
</file>

<file path=customXml/itemProps2.xml><?xml version="1.0" encoding="utf-8"?>
<ds:datastoreItem xmlns:ds="http://schemas.openxmlformats.org/officeDocument/2006/customXml" ds:itemID="{CB2C5827-B4A7-477C-9FE0-E9452ADA3615}">
  <ds:schemaRefs>
    <ds:schemaRef ds:uri="http://schemas.microsoft.com/office/infopath/2007/PartnerControls"/>
    <ds:schemaRef ds:uri="2bc5b814-7d32-4959-8df3-b6197aeba4bf"/>
    <ds:schemaRef ds:uri="http://schemas.microsoft.com/office/2006/documentManagement/types"/>
    <ds:schemaRef ds:uri="http://schemas.openxmlformats.org/package/2006/metadata/core-properties"/>
    <ds:schemaRef ds:uri="http://purl.org/dc/dcmitype/"/>
    <ds:schemaRef ds:uri="http://www.w3.org/XML/1998/namespace"/>
    <ds:schemaRef ds:uri="http://purl.org/dc/terms/"/>
    <ds:schemaRef ds:uri="a6f7dbdb-6ec2-49d6-b7c2-65d9b3d1ef1b"/>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57A289B7-D385-437A-B92B-75C9660E35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f7dbdb-6ec2-49d6-b7c2-65d9b3d1ef1b"/>
    <ds:schemaRef ds:uri="2bc5b814-7d32-4959-8df3-b6197aeba4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8</vt:i4>
      </vt:variant>
    </vt:vector>
  </HeadingPairs>
  <TitlesOfParts>
    <vt:vector size="12" baseType="lpstr">
      <vt:lpstr>SUMMARY SHEET</vt:lpstr>
      <vt:lpstr>PRICING SCHEDULE A </vt:lpstr>
      <vt:lpstr>PRICING SCHEDULE B</vt:lpstr>
      <vt:lpstr>PRICING SCHEDULE C</vt:lpstr>
      <vt:lpstr>'PRICING SCHEDULE A '!Print_Area</vt:lpstr>
      <vt:lpstr>'PRICING SCHEDULE B'!Print_Area</vt:lpstr>
      <vt:lpstr>'PRICING SCHEDULE C'!Print_Area</vt:lpstr>
      <vt:lpstr>'SUMMARY SHEET'!Print_Area</vt:lpstr>
      <vt:lpstr>'PRICING SCHEDULE A '!Print_Titles</vt:lpstr>
      <vt:lpstr>'PRICING SCHEDULE B'!Print_Titles</vt:lpstr>
      <vt:lpstr>'PRICING SCHEDULE C'!Print_Titles</vt:lpstr>
      <vt:lpstr>'SUMMARY SHEET'!Print_Titles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Thato Meso</cp:lastModifiedBy>
  <cp:lastPrinted>2023-05-17T07:41:50Z</cp:lastPrinted>
  <dcterms:created xsi:type="dcterms:W3CDTF">2017-06-15T23:28:53Z</dcterms:created>
  <dcterms:modified xsi:type="dcterms:W3CDTF">2025-10-07T10:09:58Z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0x01010076C4AA9C84E9654A8A8D337DD4AB288B</vt:lpwstr>
  </property>
</Properties>
</file>