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pivotCache/pivotCacheDefinition2.xml" ContentType="application/vnd.openxmlformats-officedocument.spreadsheetml.pivotCacheDefinition+xml"/>
  <Override PartName="/xl/pivotCache/pivotCacheRecords2.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xl/pivotTables/pivotTable2.xml" ContentType="application/vnd.openxmlformats-officedocument.spreadsheetml.pivotTable+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codeName="{AE6600E7-7A62-396C-DE95-9942FA9DD81E}"/>
  <workbookPr codeName="ThisWorkbook"/>
  <mc:AlternateContent xmlns:mc="http://schemas.openxmlformats.org/markup-compatibility/2006">
    <mc:Choice Requires="x15">
      <x15ac:absPath xmlns:x15ac="http://schemas.microsoft.com/office/spreadsheetml/2010/11/ac" url="https://eskom-my.sharepoint.com/personal/jordaan_eskom_co_za/Documents/Projects/EAL E-Learning software/"/>
    </mc:Choice>
  </mc:AlternateContent>
  <xr:revisionPtr revIDLastSave="33" documentId="8_{77C8AE7B-0AEB-4931-8D7E-9BDBC85A411F}" xr6:coauthVersionLast="47" xr6:coauthVersionMax="47" xr10:uidLastSave="{A577BFD7-1969-49DB-9503-F8B0EA802AAC}"/>
  <bookViews>
    <workbookView xWindow="-120" yWindow="-120" windowWidth="29040" windowHeight="15840" xr2:uid="{00000000-000D-0000-FFFF-FFFF00000000}"/>
  </bookViews>
  <sheets>
    <sheet name="Summary" sheetId="1" r:id="rId1"/>
    <sheet name="Technical evaluation" sheetId="2" r:id="rId2"/>
    <sheet name="Demo" sheetId="6" r:id="rId3"/>
    <sheet name="Images reference" sheetId="7" r:id="rId4"/>
    <sheet name="Priority Ratings" sheetId="5" r:id="rId5"/>
  </sheets>
  <definedNames>
    <definedName name="_xlnm._FilterDatabase" localSheetId="1" hidden="1">'Technical evaluation'!$A$8:$L$38</definedName>
    <definedName name="Excel_BuiltIn__FilterDatabase_5">#REF!</definedName>
    <definedName name="_xlnm.Print_Titles" localSheetId="1">'Technical evaluation'!$1:$8</definedName>
    <definedName name="Z_0B0F6DEC_D23F_4278_910B_F2780CC5E1BF_.wvu.PrintTitles" localSheetId="1" hidden="1">'Technical evaluation'!$1:$8</definedName>
  </definedNames>
  <calcPr calcId="191028"/>
  <customWorkbookViews>
    <customWorkbookView name="Herman Bisschoff - Personal View" guid="{0B0F6DEC-D23F-4278-910B-F2780CC5E1BF}" mergeInterval="0" personalView="1" maximized="1" windowWidth="1916" windowHeight="852" tabRatio="887" activeSheetId="2"/>
  </customWorkbookViews>
  <pivotCaches>
    <pivotCache cacheId="11" r:id="rId6"/>
    <pivotCache cacheId="23" r:id="rId7"/>
  </pivotCache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27" i="6" l="1"/>
  <c r="H26" i="6"/>
  <c r="H25" i="6"/>
  <c r="H24" i="6"/>
  <c r="H23" i="6"/>
  <c r="H22" i="6"/>
  <c r="H21" i="6"/>
  <c r="H20" i="6"/>
  <c r="H19" i="6"/>
  <c r="H18" i="6"/>
  <c r="H17" i="6"/>
  <c r="H16" i="6"/>
  <c r="H15" i="6"/>
  <c r="H14" i="6"/>
  <c r="H13" i="6"/>
  <c r="H12" i="6"/>
  <c r="H11" i="6"/>
  <c r="H10" i="6"/>
  <c r="H9" i="6"/>
  <c r="A1" i="7" l="1"/>
  <c r="H16" i="2"/>
  <c r="H27" i="2"/>
  <c r="H26" i="2"/>
  <c r="H25" i="2"/>
  <c r="H24" i="2"/>
  <c r="H23" i="2"/>
  <c r="H22" i="2"/>
  <c r="D13" i="1" l="1"/>
  <c r="A8" i="1"/>
  <c r="A1" i="6"/>
  <c r="A1" i="2"/>
  <c r="C4" i="2" l="1"/>
  <c r="C3" i="2"/>
  <c r="C2" i="2"/>
  <c r="C4" i="6"/>
  <c r="C3" i="6"/>
  <c r="C2" i="6"/>
  <c r="H35" i="2"/>
  <c r="H36" i="2"/>
  <c r="H37" i="2"/>
  <c r="H38" i="2"/>
  <c r="H9" i="2"/>
  <c r="H10" i="2"/>
  <c r="H11" i="2"/>
  <c r="H12" i="2"/>
  <c r="H13" i="2"/>
  <c r="H14" i="2"/>
  <c r="H15" i="2"/>
  <c r="H17" i="2"/>
  <c r="H18" i="2"/>
  <c r="H19" i="2"/>
  <c r="H20" i="2"/>
  <c r="H21" i="2"/>
  <c r="A4" i="1"/>
  <c r="A2" i="1"/>
  <c r="A3" i="1"/>
  <c r="H40" i="2" l="1"/>
  <c r="I28" i="2" s="1"/>
  <c r="L28" i="2" s="1"/>
  <c r="H28" i="6"/>
  <c r="I31" i="2" l="1"/>
  <c r="L31" i="2" s="1"/>
  <c r="I29" i="2"/>
  <c r="L29" i="2" s="1"/>
  <c r="I30" i="2"/>
  <c r="L30" i="2" s="1"/>
  <c r="I14" i="6"/>
  <c r="L14" i="6" s="1"/>
  <c r="I18" i="6"/>
  <c r="L18" i="6" s="1"/>
  <c r="I12" i="6"/>
  <c r="L12" i="6" s="1"/>
  <c r="I25" i="6"/>
  <c r="I11" i="6"/>
  <c r="L11" i="6" s="1"/>
  <c r="I22" i="6"/>
  <c r="L22" i="6" s="1"/>
  <c r="I10" i="6"/>
  <c r="L10" i="6" s="1"/>
  <c r="I20" i="6"/>
  <c r="L20" i="6" s="1"/>
  <c r="I27" i="6"/>
  <c r="L27" i="6" s="1"/>
  <c r="I26" i="6"/>
  <c r="L26" i="6" s="1"/>
  <c r="I19" i="6"/>
  <c r="L19" i="6" s="1"/>
  <c r="I9" i="6"/>
  <c r="L9" i="6" s="1"/>
  <c r="I16" i="6"/>
  <c r="L16" i="6" s="1"/>
  <c r="I24" i="6"/>
  <c r="L24" i="6" s="1"/>
  <c r="I23" i="6"/>
  <c r="L23" i="6" s="1"/>
  <c r="I13" i="6"/>
  <c r="L13" i="6" s="1"/>
  <c r="I17" i="6"/>
  <c r="L17" i="6" s="1"/>
  <c r="I21" i="6"/>
  <c r="L21" i="6" s="1"/>
  <c r="I15" i="6"/>
  <c r="L15" i="6" s="1"/>
  <c r="L25" i="6"/>
  <c r="I33" i="2"/>
  <c r="L33" i="2" s="1"/>
  <c r="I34" i="2"/>
  <c r="L34" i="2" s="1"/>
  <c r="I16" i="2"/>
  <c r="L16" i="2" s="1"/>
  <c r="I32" i="2"/>
  <c r="L32" i="2" s="1"/>
  <c r="I21" i="2"/>
  <c r="L21" i="2" s="1"/>
  <c r="I25" i="2"/>
  <c r="L25" i="2" s="1"/>
  <c r="I26" i="2"/>
  <c r="L26" i="2" s="1"/>
  <c r="I27" i="2"/>
  <c r="L27" i="2" s="1"/>
  <c r="I23" i="2"/>
  <c r="L23" i="2" s="1"/>
  <c r="I22" i="2"/>
  <c r="L22" i="2" s="1"/>
  <c r="I24" i="2"/>
  <c r="L24" i="2" s="1"/>
  <c r="I11" i="2"/>
  <c r="L11" i="2" s="1"/>
  <c r="I19" i="2"/>
  <c r="L19" i="2" s="1"/>
  <c r="I15" i="2"/>
  <c r="L15" i="2" s="1"/>
  <c r="I38" i="2"/>
  <c r="L38" i="2" s="1"/>
  <c r="I10" i="2"/>
  <c r="L10" i="2" s="1"/>
  <c r="I20" i="2"/>
  <c r="L20" i="2" s="1"/>
  <c r="I37" i="2"/>
  <c r="L37" i="2" s="1"/>
  <c r="I14" i="2"/>
  <c r="L14" i="2" s="1"/>
  <c r="I9" i="2"/>
  <c r="L9" i="2" s="1"/>
  <c r="I35" i="2"/>
  <c r="L35" i="2" s="1"/>
  <c r="I36" i="2"/>
  <c r="L36" i="2" s="1"/>
  <c r="I17" i="2"/>
  <c r="L17" i="2" s="1"/>
  <c r="I18" i="2"/>
  <c r="L18" i="2" s="1"/>
  <c r="I13" i="2"/>
  <c r="L13" i="2" s="1"/>
  <c r="I12" i="2"/>
  <c r="L12" i="2" s="1"/>
  <c r="L40" i="2" l="1"/>
  <c r="I40" i="2"/>
  <c r="L28" i="6"/>
  <c r="I28" i="6"/>
</calcChain>
</file>

<file path=xl/sharedStrings.xml><?xml version="1.0" encoding="utf-8"?>
<sst xmlns="http://schemas.openxmlformats.org/spreadsheetml/2006/main" count="379" uniqueCount="102">
  <si>
    <t xml:space="preserve">Important Notes: </t>
  </si>
  <si>
    <t>1. Please indicate location of answers to the criteria and where required answer yes or no. To be included in Comments tab per sheet.</t>
  </si>
  <si>
    <t>Technical Evaluation Criteria</t>
  </si>
  <si>
    <t>Sum of Weighted Question</t>
  </si>
  <si>
    <t>Sum of Weighted Answer</t>
  </si>
  <si>
    <t>Type</t>
  </si>
  <si>
    <t>Total</t>
  </si>
  <si>
    <t>Meeting the Scope of Work Required</t>
  </si>
  <si>
    <t>Grand Total</t>
  </si>
  <si>
    <t>CORP xxxx Tender</t>
  </si>
  <si>
    <t>Tenderer:</t>
  </si>
  <si>
    <t>Evaluated by:</t>
  </si>
  <si>
    <t>Evaluation Criteria</t>
  </si>
  <si>
    <r>
      <t xml:space="preserve">Score
</t>
    </r>
    <r>
      <rPr>
        <sz val="10"/>
        <color indexed="8"/>
        <rFont val="Arial"/>
        <family val="2"/>
      </rPr>
      <t>(determined by each evaluation team member during evaluation. Will be averaged for final scores)</t>
    </r>
  </si>
  <si>
    <t>ID</t>
  </si>
  <si>
    <t>Category</t>
  </si>
  <si>
    <t>Functional Requirement</t>
  </si>
  <si>
    <t>Requirement description</t>
  </si>
  <si>
    <t>Evaluation Comments</t>
  </si>
  <si>
    <t>Priority Description</t>
  </si>
  <si>
    <t xml:space="preserve">Priority
</t>
  </si>
  <si>
    <t>Weighted Question</t>
  </si>
  <si>
    <t>Scoring</t>
  </si>
  <si>
    <t>Answer
(0,50,100%)</t>
  </si>
  <si>
    <t>Weighted Answer</t>
  </si>
  <si>
    <t>Functional</t>
  </si>
  <si>
    <t>Very important</t>
  </si>
  <si>
    <t>100%: Fully comply with requirement
50%:   Partially comply will require development/ customisation
0%:     No compliance</t>
  </si>
  <si>
    <t>Critical</t>
  </si>
  <si>
    <t>Important</t>
  </si>
  <si>
    <t xml:space="preserve">
</t>
  </si>
  <si>
    <t>Useful</t>
  </si>
  <si>
    <t>Non Functional</t>
  </si>
  <si>
    <t>100%: Yes
0%:      No</t>
  </si>
  <si>
    <t>Totals</t>
  </si>
  <si>
    <t xml:space="preserve"> Answer
(0,50,100%)</t>
  </si>
  <si>
    <t>Comments</t>
  </si>
  <si>
    <t>Show stopper</t>
  </si>
  <si>
    <t>Priority rating</t>
  </si>
  <si>
    <t>Score Ratings</t>
  </si>
  <si>
    <t>Score Description</t>
  </si>
  <si>
    <t>No interest</t>
  </si>
  <si>
    <t>0% Compliance</t>
  </si>
  <si>
    <t>Nice to have</t>
  </si>
  <si>
    <t>25% Compliance</t>
  </si>
  <si>
    <t>50% Compliance</t>
  </si>
  <si>
    <t>75% Compliance</t>
  </si>
  <si>
    <t>100% Compliance</t>
  </si>
  <si>
    <t>Tool can be provided and licensed within two weeks of contract finalisation</t>
  </si>
  <si>
    <t>Product delivery</t>
  </si>
  <si>
    <t>Do you offer an online License Management Tool as part of the standard demonstrating and overview of subscription licenses for the software?</t>
  </si>
  <si>
    <t>Can the portal display number of licenses allocted and number of licenses available?</t>
  </si>
  <si>
    <t>Inventory Reports showing allocated licenses and available licenses.  It should be noted that should this not be provided the submission will be allocated a zero score.</t>
  </si>
  <si>
    <t>Name 2 current/previous accounts you are managing, and the number of years of each contract.</t>
  </si>
  <si>
    <t>Provide reference letters from current/previous suppliers on the company letterhead.  Please note the letter must be signed off by the Contracts Manager or relevant equivalent.  Failure to provide letters will result in the allocation of a Zero score.</t>
  </si>
  <si>
    <t>Provide information on how the product will be made available with commitment on this delivery.</t>
  </si>
  <si>
    <t xml:space="preserve">Show how this is achieved in your solution. </t>
  </si>
  <si>
    <t>Online License Management Portal-   Provide screenshots of portal.  It should be noted that should this not be provided the submission will be allocated a zero score.</t>
  </si>
  <si>
    <t>Demo Criteria</t>
  </si>
  <si>
    <t>3. "Tenderer(s) to take note of the following key instructions - Please follow the structure of the technical evaluation sheet provided when responding to this enquiry. Please number your responses in the same manner.</t>
  </si>
  <si>
    <t>4.  DO NOT just give YES/NO responses to the questions, please provide detailed information.</t>
  </si>
  <si>
    <r>
      <t xml:space="preserve">Priority and weight
</t>
    </r>
    <r>
      <rPr>
        <sz val="10"/>
        <color indexed="8"/>
        <rFont val="Arial"/>
        <family val="2"/>
      </rPr>
      <t>(agreed by evaluation team members)</t>
    </r>
  </si>
  <si>
    <t>Threshold:</t>
  </si>
  <si>
    <t>Demo Evaluation Criteria</t>
  </si>
  <si>
    <t>E-Learning software</t>
  </si>
  <si>
    <t>Record a computer screen and microphone inputs</t>
  </si>
  <si>
    <t>This should enable tutorial to be designed with the applications and files on the screen. Note: Also referred to as screen casting. Explain how this is enabled in the solution.</t>
  </si>
  <si>
    <t>Ability to display any / all relevant documentation related to the e-learning. For example, but not limited to: -
• Procedures
• Lessons learnt
• Suggestions
• Use cases</t>
  </si>
  <si>
    <t>Ability to add different types of E-learning “projects”. For example, but not limited to: -
• Technical content
• Non-technical content
• Combination of above content
• Video format
• Lecture format
• Combination of video and lecture
• Quiz format
• Branched scenario format</t>
  </si>
  <si>
    <t>Screen recording:
1. Record on specific area on screen
2. Add a narrative
3. Edit recording
4. Delete recording
5. Re-use recording within same project or over different projects
6. Change the order of the screen areas</t>
  </si>
  <si>
    <t>Themes:
1. Ability to access a blank project with built in themes only. You should see a blank slide with a title and subtitle box, as well as a range of built-in themes. Any theme can be customized and saved for later use.
2. Customise built-in themes
3. Retrieve customised and built-in themes</t>
  </si>
  <si>
    <t>Retrieve demonstrations and simulations</t>
  </si>
  <si>
    <t>Automate the user assessment scoring process</t>
  </si>
  <si>
    <t>Ability to allow user to provide feedback on the course after assessment completion.</t>
  </si>
  <si>
    <t>Ability to define the amount of time a user may view a screen.</t>
  </si>
  <si>
    <t>Create and edit templates</t>
  </si>
  <si>
    <t>Classify templates based on project types</t>
  </si>
  <si>
    <t>Ability to create a landing page from which different sections / modules of a course can be launched</t>
  </si>
  <si>
    <t xml:space="preserve">This includes the ability to drill down within the section / module that has  been selected. For example, if “Process training” is selected the different course content sections specific to that section appears. Multiple layers of "drill-down" is required.
Show how this is achieved in your solution. </t>
  </si>
  <si>
    <t>User navigation:
1. Know where they currently are in the simulation. 
2. Know how to get assistance.
3. Go back to the beginning of the
section
4. Access different reference documents from any point in the simulation
5. Move forward or backwards from any page in the simulation</t>
  </si>
  <si>
    <t>Use during online sessions:
1. Play video during online session, ie webinars
2. Pause to allow note taking etc.
3. Replay sections of the video
4. Toggle between lecturer and screen captured video</t>
  </si>
  <si>
    <t xml:space="preserve">Randomised quizzes:
1. Create a test/quiz
2. Provide option to import from Question Banks and choose Random Questions
3. Create a question bank
4. Define a question
5. Edit a question
6. Select questions that can be randomly pulled from different banks. For example, if you require 5 questions to be randomly imported from two different banks, by indicating 5 in the “Number of Questions field” for each bank a total of 10 questions will be randomly generated.
7. Option for questions to always appear randomly i.e, each user will have a different set of questions
8. Weight questions
</t>
  </si>
  <si>
    <t xml:space="preserve">Note: Randomised quizzes will fail if there is no question bank strategy and strict labelling system. Think about how your random assessments might turn out if you organize your question banks by lesson unit, question type, learning objective, or even learner type (e.g., visual, auditory, etc.).
Show how this is achieved in your solution. </t>
  </si>
  <si>
    <t>E-learning software should be compatible with the Eskom’s Learning Management System (LSO) and SAP Success factor. Output file (SCORM) from the solution should run on the ESKOM LMS (Learner management system).</t>
  </si>
  <si>
    <t>Save a project file as an .mp4 video, or .html file.
Ability to define what type of project will be created from a predefined options selection.
For example:
• Blank project
• Software demonstration (video demonstration)
• Software simulation
• Assessment</t>
  </si>
  <si>
    <t xml:space="preserve">Show how this is achieved in your solution. 
</t>
  </si>
  <si>
    <t>Ability to include / integrate different visual media into the-learning content. For example
• Documents
• Images
• Memes
• Photos
• Slides
• Videos
• Various online resources</t>
  </si>
  <si>
    <t>Ability to convert a file to other formats.
Convert a PowerPoint presentation to .html file.
Convert PowerPoint to SCORM format.</t>
  </si>
  <si>
    <t>Branch scenarios:
1. Create a single or multiple branched scenarios
2. Define / populate a specific situation that requires a response from the user
3. Define / populate a question with the user having to select from a number of possible alternatives (need to select one option from multiple options).
4. Record what response was provided, whether it was the correct response, the incorrect response or inferior one.
5. Define the ranking per question
6. Allow the user to proceed if the response was correct
7. Provide the user with additional training information if the response was incorrect
8. Provide the user with the option to proceed if the inferior response was provided
9. Track responses to all questions</t>
  </si>
  <si>
    <t>100%: Fully comply with requirement
0%:     No or partial compliance</t>
  </si>
  <si>
    <t>The vendor needs to describe the capability to integrate with the Eskom Microsoft Active Directory authentication.</t>
  </si>
  <si>
    <t>Data should be encrypted in transit and at rest.</t>
  </si>
  <si>
    <t>Vendor must explain what methods are used and how it is implemented to ensure Eskom data will not be compromised.</t>
  </si>
  <si>
    <t xml:space="preserve">Describe the user authentication mechanism used. </t>
  </si>
  <si>
    <t xml:space="preserve">Describe the data encryption mechanism used. </t>
  </si>
  <si>
    <t xml:space="preserve">Describe the data loss protection mechanism used. </t>
  </si>
  <si>
    <t>Vendor must be a registered seller of the E-learning development software, as well as deliver and support software. An official letter supporting the registration of the vendor as a seller needs to be submitted.</t>
  </si>
  <si>
    <t>Valid and up to date information must be provided.</t>
  </si>
  <si>
    <t xml:space="preserve">The solution must be provided on physical or virtual servers that is exclusively for the use of Eskom. User authentication must be done using Eskom Microsoft Active Directory authentication protocols. Data encryption must be provided both in transit and at rest. Data loss prevention mechanisms must be used. </t>
  </si>
  <si>
    <t>What will be the location of the database?</t>
  </si>
  <si>
    <t>Describe where the database will be hosted. South-Africa = 100, Other = 0</t>
  </si>
  <si>
    <t>Demo Scores  (Threshold: 80%)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</si>
</sst>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0_ ;[Red]\-0\ "/>
  </numFmts>
  <fonts count="33" x14ac:knownFonts="1">
    <font>
      <sz val="11"/>
      <color indexed="8"/>
      <name val="Calibri"/>
      <family val="2"/>
    </font>
    <font>
      <sz val="10"/>
      <name val="Arial"/>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sz val="10"/>
      <color indexed="8"/>
      <name val="Arial"/>
      <family val="2"/>
    </font>
    <font>
      <b/>
      <sz val="10"/>
      <color indexed="8"/>
      <name val="Arial"/>
      <family val="2"/>
    </font>
    <font>
      <sz val="10"/>
      <color indexed="62"/>
      <name val="Arial"/>
      <family val="2"/>
    </font>
    <font>
      <b/>
      <sz val="10"/>
      <color indexed="62"/>
      <name val="Arial"/>
      <family val="2"/>
    </font>
    <font>
      <sz val="11"/>
      <color indexed="8"/>
      <name val="Calibri"/>
      <family val="2"/>
    </font>
    <font>
      <sz val="10"/>
      <name val="Arial"/>
      <family val="2"/>
    </font>
    <font>
      <b/>
      <sz val="10"/>
      <name val="Arial"/>
      <family val="2"/>
    </font>
    <font>
      <sz val="14"/>
      <color indexed="8"/>
      <name val="Arial"/>
      <family val="2"/>
    </font>
    <font>
      <b/>
      <u/>
      <sz val="12"/>
      <color indexed="8"/>
      <name val="Arial"/>
      <family val="2"/>
    </font>
    <font>
      <sz val="12"/>
      <color indexed="8"/>
      <name val="Calibri"/>
      <family val="2"/>
    </font>
    <font>
      <b/>
      <sz val="8"/>
      <color indexed="8"/>
      <name val="Arial"/>
      <family val="2"/>
    </font>
    <font>
      <sz val="8"/>
      <color indexed="8"/>
      <name val="Arial"/>
      <family val="2"/>
    </font>
    <font>
      <sz val="14"/>
      <color rgb="FFFF0000"/>
      <name val="Arial"/>
      <family val="2"/>
    </font>
    <font>
      <b/>
      <sz val="10"/>
      <color rgb="FF002060"/>
      <name val="Arial"/>
      <family val="2"/>
    </font>
    <font>
      <b/>
      <sz val="18"/>
      <color indexed="8"/>
      <name val="Calibri"/>
      <family val="2"/>
    </font>
  </fonts>
  <fills count="34">
    <fill>
      <patternFill patternType="none"/>
    </fill>
    <fill>
      <patternFill patternType="gray125"/>
    </fill>
    <fill>
      <patternFill patternType="solid">
        <fgColor indexed="31"/>
        <bgColor indexed="22"/>
      </patternFill>
    </fill>
    <fill>
      <patternFill patternType="solid">
        <fgColor indexed="45"/>
        <bgColor indexed="29"/>
      </patternFill>
    </fill>
    <fill>
      <patternFill patternType="solid">
        <fgColor indexed="42"/>
        <bgColor indexed="27"/>
      </patternFill>
    </fill>
    <fill>
      <patternFill patternType="solid">
        <fgColor indexed="46"/>
        <bgColor indexed="24"/>
      </patternFill>
    </fill>
    <fill>
      <patternFill patternType="solid">
        <fgColor indexed="27"/>
        <bgColor indexed="41"/>
      </patternFill>
    </fill>
    <fill>
      <patternFill patternType="solid">
        <fgColor indexed="47"/>
        <bgColor indexed="22"/>
      </patternFill>
    </fill>
    <fill>
      <patternFill patternType="solid">
        <fgColor indexed="44"/>
        <bgColor indexed="31"/>
      </patternFill>
    </fill>
    <fill>
      <patternFill patternType="solid">
        <fgColor indexed="29"/>
        <bgColor indexed="45"/>
      </patternFill>
    </fill>
    <fill>
      <patternFill patternType="solid">
        <fgColor indexed="11"/>
        <bgColor indexed="49"/>
      </patternFill>
    </fill>
    <fill>
      <patternFill patternType="solid">
        <fgColor indexed="51"/>
        <bgColor indexed="13"/>
      </patternFill>
    </fill>
    <fill>
      <patternFill patternType="solid">
        <fgColor indexed="30"/>
        <bgColor indexed="21"/>
      </patternFill>
    </fill>
    <fill>
      <patternFill patternType="solid">
        <fgColor indexed="20"/>
        <bgColor indexed="36"/>
      </patternFill>
    </fill>
    <fill>
      <patternFill patternType="solid">
        <fgColor indexed="49"/>
        <bgColor indexed="40"/>
      </patternFill>
    </fill>
    <fill>
      <patternFill patternType="solid">
        <fgColor indexed="52"/>
        <bgColor indexed="51"/>
      </patternFill>
    </fill>
    <fill>
      <patternFill patternType="solid">
        <fgColor indexed="62"/>
        <bgColor indexed="56"/>
      </patternFill>
    </fill>
    <fill>
      <patternFill patternType="solid">
        <fgColor indexed="10"/>
        <bgColor indexed="60"/>
      </patternFill>
    </fill>
    <fill>
      <patternFill patternType="solid">
        <fgColor indexed="57"/>
        <bgColor indexed="21"/>
      </patternFill>
    </fill>
    <fill>
      <patternFill patternType="solid">
        <fgColor indexed="53"/>
        <bgColor indexed="52"/>
      </patternFill>
    </fill>
    <fill>
      <patternFill patternType="solid">
        <fgColor indexed="22"/>
        <bgColor indexed="31"/>
      </patternFill>
    </fill>
    <fill>
      <patternFill patternType="solid">
        <fgColor indexed="55"/>
        <bgColor indexed="23"/>
      </patternFill>
    </fill>
    <fill>
      <patternFill patternType="solid">
        <fgColor indexed="43"/>
        <bgColor indexed="26"/>
      </patternFill>
    </fill>
    <fill>
      <patternFill patternType="solid">
        <fgColor indexed="26"/>
        <bgColor indexed="9"/>
      </patternFill>
    </fill>
    <fill>
      <patternFill patternType="solid">
        <fgColor theme="0" tint="-4.9989318521683403E-2"/>
        <bgColor indexed="64"/>
      </patternFill>
    </fill>
    <fill>
      <patternFill patternType="solid">
        <fgColor rgb="FFFFC000"/>
        <bgColor indexed="64"/>
      </patternFill>
    </fill>
    <fill>
      <patternFill patternType="solid">
        <fgColor theme="0" tint="-0.14999847407452621"/>
        <bgColor indexed="64"/>
      </patternFill>
    </fill>
    <fill>
      <patternFill patternType="solid">
        <fgColor theme="0" tint="-0.14999847407452621"/>
        <bgColor indexed="23"/>
      </patternFill>
    </fill>
    <fill>
      <patternFill patternType="solid">
        <fgColor theme="9" tint="0.59999389629810485"/>
        <bgColor indexed="51"/>
      </patternFill>
    </fill>
    <fill>
      <patternFill patternType="solid">
        <fgColor theme="8" tint="0.59999389629810485"/>
        <bgColor indexed="40"/>
      </patternFill>
    </fill>
    <fill>
      <patternFill patternType="solid">
        <fgColor theme="9" tint="0.79998168889431442"/>
        <bgColor indexed="22"/>
      </patternFill>
    </fill>
    <fill>
      <patternFill patternType="solid">
        <fgColor theme="9" tint="0.79998168889431442"/>
        <bgColor indexed="64"/>
      </patternFill>
    </fill>
    <fill>
      <patternFill patternType="solid">
        <fgColor theme="9" tint="0.59999389629810485"/>
        <bgColor indexed="23"/>
      </patternFill>
    </fill>
    <fill>
      <patternFill patternType="solid">
        <fgColor rgb="FF92D050"/>
        <bgColor indexed="64"/>
      </patternFill>
    </fill>
  </fills>
  <borders count="41">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right/>
      <top/>
      <bottom style="thin">
        <color indexed="8"/>
      </bottom>
      <diagonal/>
    </border>
    <border>
      <left style="medium">
        <color indexed="64"/>
      </left>
      <right/>
      <top/>
      <bottom/>
      <diagonal/>
    </border>
    <border>
      <left/>
      <right style="medium">
        <color indexed="64"/>
      </right>
      <top style="medium">
        <color indexed="64"/>
      </top>
      <bottom/>
      <diagonal/>
    </border>
    <border>
      <left/>
      <right style="medium">
        <color indexed="64"/>
      </right>
      <top/>
      <bottom/>
      <diagonal/>
    </border>
    <border>
      <left/>
      <right/>
      <top style="medium">
        <color indexed="64"/>
      </top>
      <bottom/>
      <diagonal/>
    </border>
    <border>
      <left style="thin">
        <color indexed="64"/>
      </left>
      <right style="thin">
        <color indexed="64"/>
      </right>
      <top style="thin">
        <color indexed="64"/>
      </top>
      <bottom/>
      <diagonal/>
    </border>
    <border>
      <left style="thin">
        <color indexed="8"/>
      </left>
      <right style="thin">
        <color indexed="8"/>
      </right>
      <top style="thin">
        <color indexed="8"/>
      </top>
      <bottom/>
      <diagonal/>
    </border>
    <border>
      <left/>
      <right style="thin">
        <color indexed="8"/>
      </right>
      <top style="thin">
        <color indexed="8"/>
      </top>
      <bottom/>
      <diagonal/>
    </border>
    <border>
      <left style="thin">
        <color indexed="8"/>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style="thin">
        <color indexed="8"/>
      </left>
      <right/>
      <top/>
      <bottom style="thin">
        <color indexed="8"/>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medium">
        <color indexed="64"/>
      </left>
      <right/>
      <top style="medium">
        <color indexed="64"/>
      </top>
      <bottom/>
      <diagonal/>
    </border>
    <border>
      <left style="thin">
        <color indexed="8"/>
      </left>
      <right/>
      <top style="thin">
        <color indexed="8"/>
      </top>
      <bottom style="thin">
        <color indexed="8"/>
      </bottom>
      <diagonal/>
    </border>
    <border>
      <left/>
      <right/>
      <top style="thin">
        <color indexed="8"/>
      </top>
      <bottom style="thin">
        <color indexed="8"/>
      </bottom>
      <diagonal/>
    </border>
    <border>
      <left/>
      <right style="thin">
        <color indexed="8"/>
      </right>
      <top style="thin">
        <color indexed="8"/>
      </top>
      <bottom style="thin">
        <color indexed="8"/>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rgb="FF999999"/>
      </left>
      <right style="thin">
        <color indexed="64"/>
      </right>
      <top style="thin">
        <color rgb="FF999999"/>
      </top>
      <bottom/>
      <diagonal/>
    </border>
    <border>
      <left style="thin">
        <color indexed="64"/>
      </left>
      <right style="thin">
        <color indexed="64"/>
      </right>
      <top/>
      <bottom/>
      <diagonal/>
    </border>
    <border>
      <left style="thin">
        <color indexed="64"/>
      </left>
      <right style="thin">
        <color indexed="64"/>
      </right>
      <top style="thin">
        <color rgb="FF999999"/>
      </top>
      <bottom style="thin">
        <color indexed="64"/>
      </bottom>
      <diagonal/>
    </border>
    <border>
      <left style="thin">
        <color indexed="64"/>
      </left>
      <right style="thin">
        <color indexed="64"/>
      </right>
      <top/>
      <bottom style="thin">
        <color indexed="64"/>
      </bottom>
      <diagonal/>
    </border>
    <border>
      <left style="thick">
        <color indexed="64"/>
      </left>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44">
    <xf numFmtId="0" fontId="0" fillId="0" borderId="0"/>
    <xf numFmtId="0" fontId="22" fillId="2" borderId="0" applyNumberFormat="0" applyBorder="0" applyAlignment="0" applyProtection="0"/>
    <xf numFmtId="0" fontId="22" fillId="3" borderId="0" applyNumberFormat="0" applyBorder="0" applyAlignment="0" applyProtection="0"/>
    <xf numFmtId="0" fontId="22" fillId="4" borderId="0" applyNumberFormat="0" applyBorder="0" applyAlignment="0" applyProtection="0"/>
    <xf numFmtId="0" fontId="22" fillId="5" borderId="0" applyNumberFormat="0" applyBorder="0" applyAlignment="0" applyProtection="0"/>
    <xf numFmtId="0" fontId="22" fillId="6" borderId="0" applyNumberFormat="0" applyBorder="0" applyAlignment="0" applyProtection="0"/>
    <xf numFmtId="0" fontId="22" fillId="7" borderId="0" applyNumberFormat="0" applyBorder="0" applyAlignment="0" applyProtection="0"/>
    <xf numFmtId="0" fontId="22" fillId="8" borderId="0" applyNumberFormat="0" applyBorder="0" applyAlignment="0" applyProtection="0"/>
    <xf numFmtId="0" fontId="22" fillId="9" borderId="0" applyNumberFormat="0" applyBorder="0" applyAlignment="0" applyProtection="0"/>
    <xf numFmtId="0" fontId="22" fillId="10" borderId="0" applyNumberFormat="0" applyBorder="0" applyAlignment="0" applyProtection="0"/>
    <xf numFmtId="0" fontId="22" fillId="5" borderId="0" applyNumberFormat="0" applyBorder="0" applyAlignment="0" applyProtection="0"/>
    <xf numFmtId="0" fontId="22" fillId="8" borderId="0" applyNumberFormat="0" applyBorder="0" applyAlignment="0" applyProtection="0"/>
    <xf numFmtId="0" fontId="22" fillId="11" borderId="0" applyNumberFormat="0" applyBorder="0" applyAlignment="0" applyProtection="0"/>
    <xf numFmtId="0" fontId="2" fillId="12"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9" borderId="0" applyNumberFormat="0" applyBorder="0" applyAlignment="0" applyProtection="0"/>
    <xf numFmtId="0" fontId="3" fillId="3" borderId="0" applyNumberFormat="0" applyBorder="0" applyAlignment="0" applyProtection="0"/>
    <xf numFmtId="0" fontId="4" fillId="20" borderId="1" applyNumberFormat="0" applyAlignment="0" applyProtection="0"/>
    <xf numFmtId="0" fontId="5" fillId="21" borderId="2" applyNumberFormat="0" applyAlignment="0" applyProtection="0"/>
    <xf numFmtId="0" fontId="6" fillId="0" borderId="0" applyNumberFormat="0" applyFill="0" applyBorder="0" applyAlignment="0" applyProtection="0"/>
    <xf numFmtId="0" fontId="7" fillId="4" borderId="0" applyNumberFormat="0" applyBorder="0" applyAlignment="0" applyProtection="0"/>
    <xf numFmtId="0" fontId="8" fillId="0" borderId="3" applyNumberFormat="0" applyFill="0" applyAlignment="0" applyProtection="0"/>
    <xf numFmtId="0" fontId="9" fillId="0" borderId="4" applyNumberFormat="0" applyFill="0" applyAlignment="0" applyProtection="0"/>
    <xf numFmtId="0" fontId="10" fillId="0" borderId="5" applyNumberFormat="0" applyFill="0" applyAlignment="0" applyProtection="0"/>
    <xf numFmtId="0" fontId="10" fillId="0" borderId="0" applyNumberFormat="0" applyFill="0" applyBorder="0" applyAlignment="0" applyProtection="0"/>
    <xf numFmtId="0" fontId="11" fillId="7" borderId="1" applyNumberFormat="0" applyAlignment="0" applyProtection="0"/>
    <xf numFmtId="0" fontId="12" fillId="0" borderId="6" applyNumberFormat="0" applyFill="0" applyAlignment="0" applyProtection="0"/>
    <xf numFmtId="0" fontId="13" fillId="22" borderId="0" applyNumberFormat="0" applyBorder="0" applyAlignment="0" applyProtection="0"/>
    <xf numFmtId="0" fontId="22" fillId="23" borderId="7" applyNumberFormat="0" applyAlignment="0" applyProtection="0"/>
    <xf numFmtId="0" fontId="14" fillId="20" borderId="8" applyNumberFormat="0" applyAlignment="0" applyProtection="0"/>
    <xf numFmtId="9" fontId="1" fillId="0" borderId="0" applyFill="0" applyBorder="0" applyAlignment="0" applyProtection="0"/>
    <xf numFmtId="9" fontId="23" fillId="0" borderId="0" applyFill="0" applyBorder="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0" borderId="0" applyNumberFormat="0" applyFill="0" applyBorder="0" applyAlignment="0" applyProtection="0"/>
  </cellStyleXfs>
  <cellXfs count="130">
    <xf numFmtId="0" fontId="0" fillId="0" borderId="0" xfId="0"/>
    <xf numFmtId="0" fontId="18" fillId="0" borderId="0" xfId="0" applyFont="1"/>
    <xf numFmtId="0" fontId="18" fillId="0" borderId="0" xfId="0" applyFont="1" applyAlignment="1">
      <alignment horizontal="center"/>
    </xf>
    <xf numFmtId="0" fontId="19" fillId="0" borderId="0" xfId="0" applyFont="1"/>
    <xf numFmtId="0" fontId="18" fillId="0" borderId="0" xfId="0" applyFont="1" applyAlignment="1">
      <alignment horizontal="center" vertical="center"/>
    </xf>
    <xf numFmtId="0" fontId="24" fillId="24" borderId="10" xfId="0" applyFont="1" applyFill="1" applyBorder="1"/>
    <xf numFmtId="0" fontId="18" fillId="0" borderId="0" xfId="0" applyFont="1" applyAlignment="1">
      <alignment horizontal="center" vertical="center" wrapText="1"/>
    </xf>
    <xf numFmtId="0" fontId="19" fillId="0" borderId="0" xfId="0" applyFont="1" applyAlignment="1">
      <alignment horizontal="left" vertical="center"/>
    </xf>
    <xf numFmtId="0" fontId="18" fillId="0" borderId="11" xfId="0" applyFont="1" applyBorder="1" applyAlignment="1">
      <alignment horizontal="left" vertical="center" wrapText="1"/>
    </xf>
    <xf numFmtId="0" fontId="18" fillId="0" borderId="0" xfId="0" applyFont="1" applyAlignment="1">
      <alignment horizontal="left" vertical="center"/>
    </xf>
    <xf numFmtId="0" fontId="19" fillId="0" borderId="0" xfId="0" applyFont="1" applyAlignment="1">
      <alignment horizontal="center" vertical="center"/>
    </xf>
    <xf numFmtId="49" fontId="23" fillId="0" borderId="10" xfId="0" applyNumberFormat="1" applyFont="1" applyBorder="1" applyAlignment="1">
      <alignment horizontal="left" vertical="top" wrapText="1"/>
    </xf>
    <xf numFmtId="0" fontId="0" fillId="0" borderId="10" xfId="0" applyBorder="1"/>
    <xf numFmtId="0" fontId="24" fillId="0" borderId="0" xfId="0" applyFont="1" applyAlignment="1">
      <alignment horizontal="left" vertical="center"/>
    </xf>
    <xf numFmtId="0" fontId="23" fillId="0" borderId="0" xfId="0" applyFont="1" applyAlignment="1">
      <alignment horizontal="left" vertical="center"/>
    </xf>
    <xf numFmtId="0" fontId="24" fillId="0" borderId="0" xfId="0" applyFont="1" applyAlignment="1" applyProtection="1">
      <alignment horizontal="left" vertical="center"/>
      <protection locked="0"/>
    </xf>
    <xf numFmtId="9" fontId="0" fillId="0" borderId="0" xfId="0" applyNumberFormat="1"/>
    <xf numFmtId="9" fontId="0" fillId="0" borderId="10" xfId="0" applyNumberFormat="1" applyBorder="1"/>
    <xf numFmtId="0" fontId="18" fillId="0" borderId="0" xfId="0" applyFont="1" applyAlignment="1">
      <alignment horizontal="left"/>
    </xf>
    <xf numFmtId="0" fontId="27" fillId="25" borderId="12" xfId="0" applyFont="1" applyFill="1" applyBorder="1"/>
    <xf numFmtId="0" fontId="25" fillId="0" borderId="0" xfId="0" applyFont="1"/>
    <xf numFmtId="0" fontId="25" fillId="25" borderId="13" xfId="0" applyFont="1" applyFill="1" applyBorder="1"/>
    <xf numFmtId="0" fontId="23" fillId="0" borderId="0" xfId="0" applyFont="1" applyAlignment="1">
      <alignment horizontal="center"/>
    </xf>
    <xf numFmtId="0" fontId="24" fillId="24" borderId="0" xfId="0" applyFont="1" applyFill="1"/>
    <xf numFmtId="0" fontId="25" fillId="25" borderId="14" xfId="0" applyFont="1" applyFill="1" applyBorder="1"/>
    <xf numFmtId="0" fontId="25" fillId="25" borderId="15" xfId="0" applyFont="1" applyFill="1" applyBorder="1"/>
    <xf numFmtId="0" fontId="30" fillId="25" borderId="15" xfId="0" applyFont="1" applyFill="1" applyBorder="1"/>
    <xf numFmtId="0" fontId="19" fillId="26" borderId="16" xfId="0" applyFont="1" applyFill="1" applyBorder="1" applyAlignment="1">
      <alignment horizontal="left" vertical="top"/>
    </xf>
    <xf numFmtId="0" fontId="19" fillId="27" borderId="17" xfId="0" applyFont="1" applyFill="1" applyBorder="1" applyAlignment="1">
      <alignment horizontal="left" vertical="top" wrapText="1"/>
    </xf>
    <xf numFmtId="0" fontId="19" fillId="27" borderId="10" xfId="0" applyFont="1" applyFill="1" applyBorder="1" applyAlignment="1">
      <alignment horizontal="left" vertical="top" wrapText="1"/>
    </xf>
    <xf numFmtId="0" fontId="19" fillId="27" borderId="18" xfId="0" applyFont="1" applyFill="1" applyBorder="1" applyAlignment="1">
      <alignment horizontal="left" vertical="top" wrapText="1"/>
    </xf>
    <xf numFmtId="0" fontId="19" fillId="28" borderId="17" xfId="0" applyFont="1" applyFill="1" applyBorder="1" applyAlignment="1">
      <alignment horizontal="left" vertical="top" wrapText="1"/>
    </xf>
    <xf numFmtId="0" fontId="19" fillId="29" borderId="17" xfId="0" applyFont="1" applyFill="1" applyBorder="1" applyAlignment="1">
      <alignment horizontal="left" vertical="top" wrapText="1"/>
    </xf>
    <xf numFmtId="0" fontId="18" fillId="0" borderId="10" xfId="0" quotePrefix="1" applyFont="1" applyBorder="1" applyAlignment="1">
      <alignment horizontal="left" vertical="top" wrapText="1"/>
    </xf>
    <xf numFmtId="0" fontId="18" fillId="0" borderId="10" xfId="0" applyFont="1" applyBorder="1" applyAlignment="1">
      <alignment horizontal="left" vertical="top" wrapText="1"/>
    </xf>
    <xf numFmtId="0" fontId="18" fillId="30" borderId="10" xfId="0" applyFont="1" applyFill="1" applyBorder="1" applyAlignment="1" applyProtection="1">
      <alignment horizontal="left" vertical="top" wrapText="1"/>
      <protection locked="0"/>
    </xf>
    <xf numFmtId="0" fontId="18" fillId="0" borderId="10" xfId="0" applyFont="1" applyBorder="1" applyAlignment="1" applyProtection="1">
      <alignment horizontal="left" vertical="top" wrapText="1"/>
      <protection locked="0"/>
    </xf>
    <xf numFmtId="165" fontId="18" fillId="31" borderId="10" xfId="0" applyNumberFormat="1" applyFont="1" applyFill="1" applyBorder="1" applyAlignment="1">
      <alignment horizontal="left" vertical="top" wrapText="1"/>
    </xf>
    <xf numFmtId="10" fontId="20" fillId="0" borderId="10" xfId="0" applyNumberFormat="1" applyFont="1" applyBorder="1" applyAlignment="1">
      <alignment horizontal="left" vertical="top" wrapText="1"/>
    </xf>
    <xf numFmtId="10" fontId="23" fillId="0" borderId="10" xfId="0" applyNumberFormat="1" applyFont="1" applyBorder="1" applyAlignment="1">
      <alignment horizontal="left" vertical="top" wrapText="1"/>
    </xf>
    <xf numFmtId="9" fontId="18" fillId="30" borderId="10" xfId="0" applyNumberFormat="1" applyFont="1" applyFill="1" applyBorder="1" applyAlignment="1" applyProtection="1">
      <alignment horizontal="left" vertical="top" wrapText="1"/>
      <protection locked="0"/>
    </xf>
    <xf numFmtId="0" fontId="23" fillId="30" borderId="10" xfId="0" applyFont="1" applyFill="1" applyBorder="1" applyAlignment="1" applyProtection="1">
      <alignment horizontal="left" vertical="top" wrapText="1"/>
      <protection locked="0"/>
    </xf>
    <xf numFmtId="0" fontId="18" fillId="0" borderId="19" xfId="0" applyFont="1" applyBorder="1" applyAlignment="1">
      <alignment horizontal="left" vertical="top" wrapText="1"/>
    </xf>
    <xf numFmtId="0" fontId="18" fillId="0" borderId="19" xfId="0" applyFont="1" applyBorder="1" applyAlignment="1" applyProtection="1">
      <alignment horizontal="left" vertical="top" wrapText="1"/>
      <protection locked="0"/>
    </xf>
    <xf numFmtId="10" fontId="23" fillId="0" borderId="19" xfId="0" applyNumberFormat="1" applyFont="1" applyBorder="1" applyAlignment="1">
      <alignment horizontal="left" vertical="top" wrapText="1"/>
    </xf>
    <xf numFmtId="10" fontId="20" fillId="0" borderId="19" xfId="0" applyNumberFormat="1" applyFont="1" applyBorder="1" applyAlignment="1">
      <alignment horizontal="left" vertical="top"/>
    </xf>
    <xf numFmtId="0" fontId="18" fillId="0" borderId="0" xfId="0" applyFont="1" applyAlignment="1">
      <alignment horizontal="left" vertical="top" wrapText="1"/>
    </xf>
    <xf numFmtId="0" fontId="19" fillId="0" borderId="0" xfId="0" applyFont="1" applyAlignment="1">
      <alignment horizontal="left" vertical="top" wrapText="1"/>
    </xf>
    <xf numFmtId="165" fontId="21" fillId="0" borderId="20" xfId="0" applyNumberFormat="1" applyFont="1" applyBorder="1" applyAlignment="1">
      <alignment horizontal="left" vertical="top"/>
    </xf>
    <xf numFmtId="9" fontId="1" fillId="0" borderId="20" xfId="39" applyBorder="1" applyAlignment="1" applyProtection="1">
      <alignment horizontal="left" vertical="top"/>
    </xf>
    <xf numFmtId="10" fontId="21" fillId="0" borderId="0" xfId="0" applyNumberFormat="1" applyFont="1" applyAlignment="1">
      <alignment horizontal="left" vertical="top" wrapText="1"/>
    </xf>
    <xf numFmtId="9" fontId="19" fillId="0" borderId="0" xfId="0" applyNumberFormat="1" applyFont="1" applyAlignment="1">
      <alignment horizontal="left" vertical="top"/>
    </xf>
    <xf numFmtId="10" fontId="21" fillId="0" borderId="20" xfId="0" applyNumberFormat="1" applyFont="1" applyBorder="1" applyAlignment="1">
      <alignment horizontal="left" vertical="top"/>
    </xf>
    <xf numFmtId="0" fontId="19" fillId="0" borderId="0" xfId="0" applyFont="1" applyAlignment="1">
      <alignment vertical="center"/>
    </xf>
    <xf numFmtId="0" fontId="0" fillId="0" borderId="10" xfId="0" pivotButton="1" applyBorder="1"/>
    <xf numFmtId="0" fontId="0" fillId="0" borderId="33" xfId="0" applyBorder="1"/>
    <xf numFmtId="0" fontId="19" fillId="29" borderId="10" xfId="0" applyFont="1" applyFill="1" applyBorder="1" applyAlignment="1">
      <alignment horizontal="center" vertical="center" wrapText="1"/>
    </xf>
    <xf numFmtId="0" fontId="19" fillId="29" borderId="10" xfId="0" applyFont="1" applyFill="1" applyBorder="1" applyAlignment="1" applyProtection="1">
      <alignment horizontal="center" vertical="center" wrapText="1"/>
      <protection hidden="1"/>
    </xf>
    <xf numFmtId="0" fontId="19" fillId="27" borderId="10" xfId="0" applyFont="1" applyFill="1" applyBorder="1" applyAlignment="1">
      <alignment horizontal="left" vertical="center" wrapText="1"/>
    </xf>
    <xf numFmtId="0" fontId="18" fillId="0" borderId="0" xfId="0" applyFont="1" applyAlignment="1">
      <alignment horizontal="left" vertical="center" wrapText="1"/>
    </xf>
    <xf numFmtId="0" fontId="18" fillId="0" borderId="0" xfId="0" applyFont="1" applyAlignment="1" applyProtection="1">
      <alignment horizontal="center" vertical="center"/>
      <protection hidden="1"/>
    </xf>
    <xf numFmtId="0" fontId="28" fillId="0" borderId="0" xfId="0" applyFont="1" applyAlignment="1">
      <alignment horizontal="center" vertical="center"/>
    </xf>
    <xf numFmtId="0" fontId="29" fillId="0" borderId="0" xfId="0" applyFont="1" applyAlignment="1">
      <alignment horizontal="center" vertical="center"/>
    </xf>
    <xf numFmtId="0" fontId="19" fillId="32" borderId="10" xfId="0" applyFont="1" applyFill="1" applyBorder="1" applyAlignment="1" applyProtection="1">
      <alignment horizontal="center" vertical="center" wrapText="1"/>
      <protection hidden="1"/>
    </xf>
    <xf numFmtId="0" fontId="19" fillId="28" borderId="10" xfId="0" applyFont="1" applyFill="1" applyBorder="1" applyAlignment="1" applyProtection="1">
      <alignment horizontal="center" vertical="center" wrapText="1"/>
      <protection hidden="1"/>
    </xf>
    <xf numFmtId="0" fontId="19" fillId="27" borderId="10" xfId="0" applyFont="1" applyFill="1" applyBorder="1" applyAlignment="1">
      <alignment horizontal="center" vertical="center" wrapText="1"/>
    </xf>
    <xf numFmtId="9" fontId="18" fillId="30" borderId="10" xfId="0" applyNumberFormat="1" applyFont="1" applyFill="1" applyBorder="1" applyAlignment="1" applyProtection="1">
      <alignment horizontal="center" vertical="top" wrapText="1"/>
      <protection locked="0"/>
    </xf>
    <xf numFmtId="0" fontId="18" fillId="30" borderId="10" xfId="0" applyFont="1" applyFill="1" applyBorder="1" applyAlignment="1" applyProtection="1">
      <alignment horizontal="center" vertical="top" wrapText="1"/>
      <protection locked="0"/>
    </xf>
    <xf numFmtId="0" fontId="18" fillId="0" borderId="0" xfId="0" applyFont="1" applyAlignment="1">
      <alignment horizontal="center" vertical="top"/>
    </xf>
    <xf numFmtId="0" fontId="18" fillId="0" borderId="0" xfId="0" applyFont="1" applyAlignment="1">
      <alignment horizontal="left" vertical="top"/>
    </xf>
    <xf numFmtId="0" fontId="18" fillId="0" borderId="0" xfId="0" applyFont="1" applyAlignment="1" applyProtection="1">
      <alignment horizontal="center" vertical="top"/>
      <protection hidden="1"/>
    </xf>
    <xf numFmtId="165" fontId="21" fillId="0" borderId="21" xfId="0" applyNumberFormat="1" applyFont="1" applyBorder="1" applyAlignment="1" applyProtection="1">
      <alignment horizontal="center" vertical="top"/>
      <protection hidden="1"/>
    </xf>
    <xf numFmtId="0" fontId="18" fillId="0" borderId="10" xfId="0" applyFont="1" applyBorder="1" applyAlignment="1" applyProtection="1">
      <alignment horizontal="center" vertical="top" wrapText="1"/>
      <protection hidden="1"/>
    </xf>
    <xf numFmtId="0" fontId="18" fillId="0" borderId="10" xfId="0" applyFont="1" applyBorder="1" applyAlignment="1">
      <alignment horizontal="center" vertical="top"/>
    </xf>
    <xf numFmtId="10" fontId="1" fillId="0" borderId="10" xfId="39" applyNumberFormat="1" applyBorder="1" applyAlignment="1" applyProtection="1">
      <alignment horizontal="center" vertical="top" wrapText="1"/>
      <protection hidden="1"/>
    </xf>
    <xf numFmtId="9" fontId="1" fillId="0" borderId="21" xfId="39" applyBorder="1" applyAlignment="1" applyProtection="1">
      <alignment horizontal="center" vertical="top"/>
      <protection hidden="1"/>
    </xf>
    <xf numFmtId="0" fontId="18" fillId="0" borderId="10" xfId="0" applyFont="1" applyBorder="1"/>
    <xf numFmtId="10" fontId="20" fillId="0" borderId="10" xfId="0" applyNumberFormat="1" applyFont="1" applyBorder="1" applyAlignment="1" applyProtection="1">
      <alignment horizontal="center" vertical="top" wrapText="1"/>
      <protection hidden="1"/>
    </xf>
    <xf numFmtId="0" fontId="19" fillId="26" borderId="10" xfId="0" applyFont="1" applyFill="1" applyBorder="1"/>
    <xf numFmtId="0" fontId="31" fillId="0" borderId="0" xfId="0" applyFont="1" applyAlignment="1">
      <alignment horizontal="center" vertical="center"/>
    </xf>
    <xf numFmtId="0" fontId="24" fillId="24" borderId="0" xfId="0" applyFont="1" applyFill="1" applyAlignment="1">
      <alignment vertical="center"/>
    </xf>
    <xf numFmtId="0" fontId="24" fillId="24" borderId="10" xfId="0" applyFont="1" applyFill="1" applyBorder="1" applyAlignment="1">
      <alignment horizontal="left" vertical="center"/>
    </xf>
    <xf numFmtId="0" fontId="19" fillId="26" borderId="10" xfId="0" applyFont="1" applyFill="1" applyBorder="1" applyAlignment="1">
      <alignment horizontal="left" vertical="top" wrapText="1"/>
    </xf>
    <xf numFmtId="0" fontId="16" fillId="26" borderId="10" xfId="0" applyFont="1" applyFill="1" applyBorder="1"/>
    <xf numFmtId="9" fontId="1" fillId="0" borderId="10" xfId="39" applyBorder="1"/>
    <xf numFmtId="9" fontId="1" fillId="26" borderId="10" xfId="39" applyFill="1" applyBorder="1"/>
    <xf numFmtId="0" fontId="0" fillId="0" borderId="16" xfId="0" applyBorder="1"/>
    <xf numFmtId="0" fontId="0" fillId="0" borderId="36" xfId="0" applyBorder="1"/>
    <xf numFmtId="0" fontId="24" fillId="24" borderId="10" xfId="0" applyFont="1" applyFill="1" applyBorder="1" applyAlignment="1">
      <alignment horizontal="center" vertical="center"/>
    </xf>
    <xf numFmtId="9" fontId="1" fillId="0" borderId="16" xfId="0" applyNumberFormat="1" applyFont="1" applyBorder="1"/>
    <xf numFmtId="9" fontId="1" fillId="0" borderId="35" xfId="0" applyNumberFormat="1" applyFont="1" applyBorder="1"/>
    <xf numFmtId="164" fontId="1" fillId="0" borderId="16" xfId="0" applyNumberFormat="1" applyFont="1" applyBorder="1"/>
    <xf numFmtId="164" fontId="1" fillId="0" borderId="34" xfId="0" applyNumberFormat="1" applyFont="1" applyBorder="1"/>
    <xf numFmtId="164" fontId="1" fillId="0" borderId="35" xfId="0" applyNumberFormat="1" applyFont="1" applyBorder="1"/>
    <xf numFmtId="9" fontId="1" fillId="0" borderId="10" xfId="0" applyNumberFormat="1" applyFont="1" applyBorder="1"/>
    <xf numFmtId="9" fontId="19" fillId="0" borderId="0" xfId="0" applyNumberFormat="1" applyFont="1" applyAlignment="1">
      <alignment horizontal="left" vertical="center"/>
    </xf>
    <xf numFmtId="49" fontId="1" fillId="0" borderId="10" xfId="0" applyNumberFormat="1" applyFont="1" applyBorder="1" applyAlignment="1">
      <alignment horizontal="left" vertical="top" wrapText="1"/>
    </xf>
    <xf numFmtId="0" fontId="0" fillId="0" borderId="37" xfId="0" applyBorder="1"/>
    <xf numFmtId="0" fontId="32" fillId="33" borderId="0" xfId="0" applyFont="1" applyFill="1"/>
    <xf numFmtId="0" fontId="0" fillId="33" borderId="0" xfId="0" applyFill="1"/>
    <xf numFmtId="10" fontId="1" fillId="0" borderId="10" xfId="0" applyNumberFormat="1" applyFont="1" applyBorder="1" applyAlignment="1">
      <alignment horizontal="left" vertical="top" wrapText="1"/>
    </xf>
    <xf numFmtId="0" fontId="24" fillId="24" borderId="22" xfId="0" applyFont="1" applyFill="1" applyBorder="1" applyAlignment="1">
      <alignment horizontal="left" vertical="center"/>
    </xf>
    <xf numFmtId="0" fontId="24" fillId="24" borderId="23" xfId="0" applyFont="1" applyFill="1" applyBorder="1" applyAlignment="1">
      <alignment horizontal="left" vertical="center"/>
    </xf>
    <xf numFmtId="0" fontId="24" fillId="24" borderId="24" xfId="0" applyFont="1" applyFill="1" applyBorder="1" applyAlignment="1">
      <alignment horizontal="left" vertical="center"/>
    </xf>
    <xf numFmtId="0" fontId="18" fillId="0" borderId="25" xfId="0" applyFont="1" applyBorder="1" applyAlignment="1">
      <alignment horizontal="left" wrapText="1"/>
    </xf>
    <xf numFmtId="0" fontId="0" fillId="0" borderId="25" xfId="0" applyBorder="1" applyAlignment="1">
      <alignment wrapText="1"/>
    </xf>
    <xf numFmtId="0" fontId="23" fillId="0" borderId="10" xfId="0" applyFont="1" applyBorder="1" applyAlignment="1">
      <alignment horizontal="center"/>
    </xf>
    <xf numFmtId="0" fontId="26" fillId="25" borderId="26" xfId="0" applyFont="1" applyFill="1" applyBorder="1" applyAlignment="1">
      <alignment vertical="top"/>
    </xf>
    <xf numFmtId="0" fontId="26" fillId="25" borderId="15" xfId="0" applyFont="1" applyFill="1" applyBorder="1" applyAlignment="1">
      <alignment vertical="top"/>
    </xf>
    <xf numFmtId="0" fontId="24" fillId="24" borderId="10" xfId="0" applyFont="1" applyFill="1" applyBorder="1" applyAlignment="1">
      <alignment horizontal="left" vertical="center"/>
    </xf>
    <xf numFmtId="0" fontId="19" fillId="24" borderId="10" xfId="0" applyFont="1" applyFill="1" applyBorder="1" applyAlignment="1">
      <alignment horizontal="center" vertical="center"/>
    </xf>
    <xf numFmtId="0" fontId="18" fillId="24" borderId="10" xfId="0" applyFont="1" applyFill="1" applyBorder="1" applyAlignment="1">
      <alignment horizontal="left" vertical="top"/>
    </xf>
    <xf numFmtId="0" fontId="19" fillId="29" borderId="27" xfId="0" applyFont="1" applyFill="1" applyBorder="1" applyAlignment="1">
      <alignment horizontal="center" vertical="center" wrapText="1"/>
    </xf>
    <xf numFmtId="0" fontId="19" fillId="29" borderId="28" xfId="0" applyFont="1" applyFill="1" applyBorder="1" applyAlignment="1">
      <alignment horizontal="center" vertical="center" wrapText="1"/>
    </xf>
    <xf numFmtId="0" fontId="19" fillId="29" borderId="29" xfId="0" applyFont="1" applyFill="1" applyBorder="1" applyAlignment="1">
      <alignment horizontal="center" vertical="center" wrapText="1"/>
    </xf>
    <xf numFmtId="0" fontId="19" fillId="28" borderId="27" xfId="0" applyFont="1" applyFill="1" applyBorder="1" applyAlignment="1">
      <alignment horizontal="center" vertical="center" wrapText="1"/>
    </xf>
    <xf numFmtId="0" fontId="0" fillId="0" borderId="28" xfId="0" applyBorder="1" applyAlignment="1">
      <alignment horizontal="center" vertical="center" wrapText="1"/>
    </xf>
    <xf numFmtId="0" fontId="0" fillId="0" borderId="29" xfId="0" applyBorder="1" applyAlignment="1">
      <alignment horizontal="center" vertical="center" wrapText="1"/>
    </xf>
    <xf numFmtId="0" fontId="24" fillId="24" borderId="30" xfId="0" applyFont="1" applyFill="1" applyBorder="1" applyAlignment="1">
      <alignment horizontal="left" vertical="center"/>
    </xf>
    <xf numFmtId="0" fontId="24" fillId="24" borderId="31" xfId="0" applyFont="1" applyFill="1" applyBorder="1" applyAlignment="1">
      <alignment horizontal="left" vertical="center"/>
    </xf>
    <xf numFmtId="0" fontId="24" fillId="24" borderId="32" xfId="0" applyFont="1" applyFill="1" applyBorder="1" applyAlignment="1">
      <alignment horizontal="left" vertical="center"/>
    </xf>
    <xf numFmtId="164" fontId="1" fillId="0" borderId="10" xfId="0" applyNumberFormat="1" applyFont="1" applyBorder="1"/>
    <xf numFmtId="0" fontId="27" fillId="25" borderId="0" xfId="0" applyFont="1" applyFill="1" applyBorder="1"/>
    <xf numFmtId="0" fontId="30" fillId="25" borderId="0" xfId="0" applyFont="1" applyFill="1" applyBorder="1"/>
    <xf numFmtId="0" fontId="25" fillId="25" borderId="0" xfId="0" applyFont="1" applyFill="1" applyBorder="1"/>
    <xf numFmtId="0" fontId="27" fillId="25" borderId="38" xfId="0" applyFont="1" applyFill="1" applyBorder="1"/>
    <xf numFmtId="0" fontId="27" fillId="25" borderId="39" xfId="0" applyFont="1" applyFill="1" applyBorder="1"/>
    <xf numFmtId="0" fontId="30" fillId="25" borderId="39" xfId="0" applyFont="1" applyFill="1" applyBorder="1"/>
    <xf numFmtId="0" fontId="25" fillId="25" borderId="39" xfId="0" applyFont="1" applyFill="1" applyBorder="1"/>
    <xf numFmtId="0" fontId="25" fillId="25" borderId="40" xfId="0" applyFont="1" applyFill="1" applyBorder="1"/>
  </cellXfs>
  <cellStyles count="44">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te" xfId="37" builtinId="10" customBuiltin="1"/>
    <cellStyle name="Output" xfId="38" builtinId="21" customBuiltin="1"/>
    <cellStyle name="Percent" xfId="39" builtinId="5"/>
    <cellStyle name="Percent 2" xfId="40" xr:uid="{00000000-0005-0000-0000-000028000000}"/>
    <cellStyle name="Title" xfId="41" builtinId="15" customBuiltin="1"/>
    <cellStyle name="Total" xfId="42" builtinId="25" customBuiltin="1"/>
    <cellStyle name="Warning Text" xfId="43" builtinId="11" customBuiltin="1"/>
  </cellStyles>
  <dxfs count="86">
    <dxf>
      <font>
        <b val="0"/>
        <i val="0"/>
        <strike val="0"/>
        <condense val="0"/>
        <extend val="0"/>
        <outline val="0"/>
        <shadow val="0"/>
        <u val="none"/>
        <vertAlign val="baseline"/>
        <sz val="10"/>
        <color auto="1"/>
        <name val="Arial"/>
        <scheme val="none"/>
      </font>
      <numFmt numFmtId="13" formatCode="0%"/>
    </dxf>
    <dxf>
      <numFmt numFmtId="164" formatCode="0.0%"/>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top style="thin">
          <color indexed="64"/>
        </top>
      </border>
    </dxf>
    <dxf>
      <border>
        <top style="thin">
          <color indexed="64"/>
        </top>
      </border>
    </dxf>
    <dxf>
      <border>
        <top style="thin">
          <color indexed="64"/>
        </top>
      </border>
    </dxf>
    <dxf>
      <border>
        <top style="thin">
          <color indexed="64"/>
        </top>
      </border>
    </dxf>
    <dxf>
      <font>
        <b val="0"/>
        <i val="0"/>
        <strike val="0"/>
        <condense val="0"/>
        <extend val="0"/>
        <outline val="0"/>
        <shadow val="0"/>
        <u val="none"/>
        <vertAlign val="baseline"/>
        <sz val="10"/>
        <color auto="1"/>
        <name val="Arial"/>
        <scheme val="none"/>
      </font>
      <numFmt numFmtId="13" formatCode="0%"/>
    </dxf>
    <dxf>
      <numFmt numFmtId="164" formatCode="0.0%"/>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top style="thin">
          <color indexed="64"/>
        </top>
      </border>
    </dxf>
    <dxf>
      <border>
        <top style="thin">
          <color indexed="64"/>
        </top>
      </border>
    </dxf>
    <dxf>
      <border>
        <top style="thin">
          <color indexed="64"/>
        </top>
      </border>
    </dxf>
    <dxf>
      <border>
        <top style="thin">
          <color indexed="64"/>
        </top>
      </border>
    </dxf>
    <dxf>
      <font>
        <b val="0"/>
        <i val="0"/>
        <strike val="0"/>
        <condense val="0"/>
        <extend val="0"/>
        <outline val="0"/>
        <shadow val="0"/>
        <u val="none"/>
        <vertAlign val="baseline"/>
        <sz val="10"/>
        <color auto="1"/>
        <name val="Arial"/>
        <scheme val="none"/>
      </font>
      <numFmt numFmtId="13" formatCode="0%"/>
    </dxf>
    <dxf>
      <numFmt numFmtId="164" formatCode="0.0%"/>
    </dxf>
    <dxf>
      <numFmt numFmtId="164" formatCode="0.0%"/>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top style="thin">
          <color indexed="64"/>
        </top>
      </border>
    </dxf>
    <dxf>
      <border>
        <top style="thin">
          <color indexed="64"/>
        </top>
      </border>
    </dxf>
    <dxf>
      <border>
        <top style="thin">
          <color indexed="64"/>
        </top>
      </border>
    </dxf>
    <dxf>
      <border>
        <top style="thin">
          <color indexed="64"/>
        </top>
      </border>
    </dxf>
    <dxf>
      <border>
        <top style="thin">
          <color indexed="64"/>
        </top>
      </border>
    </dxf>
    <dxf>
      <font>
        <b val="0"/>
        <i val="0"/>
        <strike val="0"/>
        <condense val="0"/>
        <extend val="0"/>
        <outline val="0"/>
        <shadow val="0"/>
        <u val="none"/>
        <vertAlign val="baseline"/>
        <sz val="10"/>
        <color auto="1"/>
        <name val="Arial"/>
        <scheme val="none"/>
      </font>
      <numFmt numFmtId="13" formatCode="0%"/>
    </dxf>
    <dxf>
      <numFmt numFmtId="164" formatCode="0.0%"/>
    </dxf>
    <dxf>
      <numFmt numFmtId="164" formatCode="0.0%"/>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top style="thin">
          <color indexed="64"/>
        </top>
      </border>
    </dxf>
    <dxf>
      <border>
        <top style="thin">
          <color indexed="64"/>
        </top>
      </border>
    </dxf>
    <dxf>
      <border>
        <top style="thin">
          <color indexed="64"/>
        </top>
      </border>
    </dxf>
    <dxf>
      <border>
        <top style="thin">
          <color indexed="64"/>
        </top>
      </border>
    </dxf>
    <dxf>
      <border>
        <top style="thin">
          <color indexed="64"/>
        </top>
      </border>
    </dxf>
    <dxf>
      <border>
        <top style="thin">
          <color indexed="64"/>
        </top>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scheme val="none"/>
      </font>
      <numFmt numFmtId="13" formatCode="0%"/>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scheme val="none"/>
      </font>
      <numFmt numFmtId="13" formatCode="0%"/>
    </dxf>
    <dxf>
      <border>
        <top style="thin">
          <color indexed="64"/>
        </top>
      </border>
    </dxf>
    <dxf>
      <border>
        <top style="thin">
          <color indexed="64"/>
        </top>
      </border>
    </dxf>
    <dxf>
      <border>
        <top style="thin">
          <color indexed="64"/>
        </top>
      </border>
    </dxf>
    <dxf>
      <border>
        <top style="thin">
          <color indexed="64"/>
        </top>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numFmt numFmtId="164" formatCode="0.0%"/>
    </dxf>
    <dxf>
      <font>
        <b val="0"/>
        <i val="0"/>
        <strike val="0"/>
        <condense val="0"/>
        <extend val="0"/>
        <outline val="0"/>
        <shadow val="0"/>
        <u val="none"/>
        <vertAlign val="baseline"/>
        <sz val="10"/>
        <color auto="1"/>
        <name val="Arial"/>
        <scheme val="none"/>
      </font>
      <numFmt numFmtId="13" formatCode="0%"/>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pivotCacheDefinition" Target="pivotCache/pivotCacheDefinition2.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pivotCacheDefinition" Target="pivotCache/pivotCacheDefinition1.xml"/><Relationship Id="rId11" Type="http://schemas.openxmlformats.org/officeDocument/2006/relationships/calcChain" Target="calcChain.xml"/><Relationship Id="rId5" Type="http://schemas.openxmlformats.org/officeDocument/2006/relationships/worksheet" Target="worksheets/sheet5.xml"/><Relationship Id="rId15" Type="http://schemas.microsoft.com/office/2006/relationships/vbaProject" Target="vbaProject.bin"/><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 Id="rId14"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3" Type="http://schemas.openxmlformats.org/officeDocument/2006/relationships/image" Target="../media/image4.emf"/><Relationship Id="rId2" Type="http://schemas.openxmlformats.org/officeDocument/2006/relationships/image" Target="../media/image3.emf"/><Relationship Id="rId1" Type="http://schemas.openxmlformats.org/officeDocument/2006/relationships/image" Target="../media/image2.emf"/><Relationship Id="rId5" Type="http://schemas.openxmlformats.org/officeDocument/2006/relationships/image" Target="../media/image6.emf"/><Relationship Id="rId4" Type="http://schemas.openxmlformats.org/officeDocument/2006/relationships/image" Target="../media/image5.emf"/></Relationships>
</file>

<file path=xl/drawings/_rels/drawing3.xml.rels><?xml version="1.0" encoding="UTF-8" standalone="yes"?>
<Relationships xmlns="http://schemas.openxmlformats.org/package/2006/relationships"><Relationship Id="rId2" Type="http://schemas.openxmlformats.org/officeDocument/2006/relationships/image" Target="cid:image001.png@01D5534D.81522850" TargetMode="External"/><Relationship Id="rId1" Type="http://schemas.openxmlformats.org/officeDocument/2006/relationships/image" Target="../media/image7.png"/></Relationships>
</file>

<file path=xl/drawings/drawing1.xml><?xml version="1.0" encoding="utf-8"?>
<xdr:wsDr xmlns:xdr="http://schemas.openxmlformats.org/drawingml/2006/spreadsheetDrawing" xmlns:a="http://schemas.openxmlformats.org/drawingml/2006/main">
  <xdr:twoCellAnchor>
    <xdr:from>
      <xdr:col>0</xdr:col>
      <xdr:colOff>180975</xdr:colOff>
      <xdr:row>27</xdr:row>
      <xdr:rowOff>28575</xdr:rowOff>
    </xdr:from>
    <xdr:to>
      <xdr:col>2</xdr:col>
      <xdr:colOff>2400300</xdr:colOff>
      <xdr:row>36</xdr:row>
      <xdr:rowOff>28575</xdr:rowOff>
    </xdr:to>
    <xdr:pic>
      <xdr:nvPicPr>
        <xdr:cNvPr id="8581" name="Picture 2">
          <a:extLst>
            <a:ext uri="{FF2B5EF4-FFF2-40B4-BE49-F238E27FC236}">
              <a16:creationId xmlns:a16="http://schemas.microsoft.com/office/drawing/2014/main" id="{00000000-0008-0000-0000-00008521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0975" y="6391275"/>
          <a:ext cx="5343525" cy="1714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114300</xdr:colOff>
      <xdr:row>1</xdr:row>
      <xdr:rowOff>47624</xdr:rowOff>
    </xdr:from>
    <xdr:to>
      <xdr:col>8</xdr:col>
      <xdr:colOff>114299</xdr:colOff>
      <xdr:row>18</xdr:row>
      <xdr:rowOff>135063</xdr:rowOff>
    </xdr:to>
    <xdr:pic>
      <xdr:nvPicPr>
        <xdr:cNvPr id="2" name="Picture 1">
          <a:extLst>
            <a:ext uri="{FF2B5EF4-FFF2-40B4-BE49-F238E27FC236}">
              <a16:creationId xmlns:a16="http://schemas.microsoft.com/office/drawing/2014/main" id="{00000000-0008-0000-03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4300" y="238124"/>
          <a:ext cx="4876799" cy="332593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1</xdr:colOff>
      <xdr:row>19</xdr:row>
      <xdr:rowOff>0</xdr:rowOff>
    </xdr:from>
    <xdr:to>
      <xdr:col>8</xdr:col>
      <xdr:colOff>107853</xdr:colOff>
      <xdr:row>34</xdr:row>
      <xdr:rowOff>180975</xdr:rowOff>
    </xdr:to>
    <xdr:pic>
      <xdr:nvPicPr>
        <xdr:cNvPr id="3" name="Picture 2">
          <a:extLst>
            <a:ext uri="{FF2B5EF4-FFF2-40B4-BE49-F238E27FC236}">
              <a16:creationId xmlns:a16="http://schemas.microsoft.com/office/drawing/2014/main" id="{00000000-0008-0000-03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 y="3619500"/>
          <a:ext cx="4984652" cy="30384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1</xdr:colOff>
      <xdr:row>35</xdr:row>
      <xdr:rowOff>0</xdr:rowOff>
    </xdr:from>
    <xdr:to>
      <xdr:col>8</xdr:col>
      <xdr:colOff>84495</xdr:colOff>
      <xdr:row>50</xdr:row>
      <xdr:rowOff>142875</xdr:rowOff>
    </xdr:to>
    <xdr:pic>
      <xdr:nvPicPr>
        <xdr:cNvPr id="4" name="Picture 3">
          <a:extLst>
            <a:ext uri="{FF2B5EF4-FFF2-40B4-BE49-F238E27FC236}">
              <a16:creationId xmlns:a16="http://schemas.microsoft.com/office/drawing/2014/main" id="{00000000-0008-0000-0300-000004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 y="6667500"/>
          <a:ext cx="4961294" cy="30003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51</xdr:row>
      <xdr:rowOff>1</xdr:rowOff>
    </xdr:from>
    <xdr:to>
      <xdr:col>8</xdr:col>
      <xdr:colOff>85725</xdr:colOff>
      <xdr:row>64</xdr:row>
      <xdr:rowOff>80925</xdr:rowOff>
    </xdr:to>
    <xdr:pic>
      <xdr:nvPicPr>
        <xdr:cNvPr id="5" name="Picture 4">
          <a:extLst>
            <a:ext uri="{FF2B5EF4-FFF2-40B4-BE49-F238E27FC236}">
              <a16:creationId xmlns:a16="http://schemas.microsoft.com/office/drawing/2014/main" id="{00000000-0008-0000-0300-000005000000}"/>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0" y="9715501"/>
          <a:ext cx="4962525" cy="255742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65</xdr:row>
      <xdr:rowOff>0</xdr:rowOff>
    </xdr:from>
    <xdr:to>
      <xdr:col>4</xdr:col>
      <xdr:colOff>219075</xdr:colOff>
      <xdr:row>78</xdr:row>
      <xdr:rowOff>19050</xdr:rowOff>
    </xdr:to>
    <xdr:pic>
      <xdr:nvPicPr>
        <xdr:cNvPr id="6" name="Picture 5">
          <a:extLst>
            <a:ext uri="{FF2B5EF4-FFF2-40B4-BE49-F238E27FC236}">
              <a16:creationId xmlns:a16="http://schemas.microsoft.com/office/drawing/2014/main" id="{00000000-0008-0000-0300-000006000000}"/>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0" y="12382500"/>
          <a:ext cx="2657475" cy="24955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0</xdr:row>
      <xdr:rowOff>0</xdr:rowOff>
    </xdr:from>
    <xdr:to>
      <xdr:col>10</xdr:col>
      <xdr:colOff>0</xdr:colOff>
      <xdr:row>18</xdr:row>
      <xdr:rowOff>257175</xdr:rowOff>
    </xdr:to>
    <xdr:pic>
      <xdr:nvPicPr>
        <xdr:cNvPr id="11455" name="Picture 1">
          <a:extLst>
            <a:ext uri="{FF2B5EF4-FFF2-40B4-BE49-F238E27FC236}">
              <a16:creationId xmlns:a16="http://schemas.microsoft.com/office/drawing/2014/main" id="{00000000-0008-0000-0400-0000BF2C0000}"/>
            </a:ext>
          </a:extLst>
        </xdr:cNvPr>
        <xdr:cNvPicPr>
          <a:picLocks noChangeAspect="1" noChangeArrowheads="1"/>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0" y="0"/>
          <a:ext cx="7724775" cy="3619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pivotCache/_rels/pivotCacheDefinition1.xml.rels><?xml version="1.0" encoding="UTF-8" standalone="yes"?>
<Relationships xmlns="http://schemas.openxmlformats.org/package/2006/relationships"><Relationship Id="rId2" Type="http://schemas.openxmlformats.org/officeDocument/2006/relationships/externalLinkPath" Target="Tech%20eval%20and%20demo%20scoring%20sheet_%20E-Learning%20software.xlsm" TargetMode="External"/><Relationship Id="rId1" Type="http://schemas.openxmlformats.org/officeDocument/2006/relationships/pivotCacheRecords" Target="pivotCacheRecords1.xml"/></Relationships>
</file>

<file path=xl/pivotCache/_rels/pivotCacheDefinition2.xml.rels><?xml version="1.0" encoding="UTF-8" standalone="yes"?>
<Relationships xmlns="http://schemas.openxmlformats.org/package/2006/relationships"><Relationship Id="rId1" Type="http://schemas.openxmlformats.org/officeDocument/2006/relationships/pivotCacheRecords" Target="pivotCacheRecords2.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Nelius Jordaan" refreshedDate="45203.723153472223" createdVersion="7" refreshedVersion="8" recordCount="31" xr:uid="{777E9D67-ECF0-44B6-936E-D8C3FFC56D12}">
  <cacheSource type="worksheet">
    <worksheetSource ref="A8:L39" sheet="Technical evaluation" r:id="rId2"/>
  </cacheSource>
  <cacheFields count="12">
    <cacheField name="ID" numFmtId="0">
      <sharedItems containsSemiMixedTypes="0" containsString="0" containsNumber="1" containsInteger="1" minValue="1" maxValue="31"/>
    </cacheField>
    <cacheField name="Type" numFmtId="0">
      <sharedItems count="4">
        <s v="Meeting the Scope of Work Required"/>
        <s v="Product delivery"/>
        <s v="Team Organisation and Member Requirements" u="1"/>
        <s v="Project schedule and meeting milestones" u="1"/>
      </sharedItems>
    </cacheField>
    <cacheField name="Category" numFmtId="0">
      <sharedItems count="2">
        <s v="Functional"/>
        <s v="Non Functional"/>
      </sharedItems>
    </cacheField>
    <cacheField name="Functional Requirement" numFmtId="0">
      <sharedItems longText="1"/>
    </cacheField>
    <cacheField name="Requirement description" numFmtId="0">
      <sharedItems count="13" longText="1">
        <s v="This should enable tutorial to be designed with the applications and files on the screen. Note: Also referred to as screen casting. Explain how this is enabled in the solution."/>
        <s v="Show how this is achieved in your solution. "/>
        <s v="Show how this is achieved in your solution. _x000a_"/>
        <s v="This includes the ability to drill down within the section / module that has  been selected. For example, if “Process training” is selected the different course content sections specific to that section appears. Multiple layers of &quot;drill-down&quot; is required._x000a__x000a_Show how this is achieved in your solution. "/>
        <s v="For example, but not limited to: - See images for question nr: 19 in the Images reference workbook"/>
        <s v="Note: Randomised quizzes will fail if there is no question bank strategy and strict labelling system. Think about how your random assessments might turn out if you organize your question banks by lesson unit, question type, learning objective, or even learner type (e.g., visual, auditory, etc.)._x000a__x000a_Show how this is achieved in your solution. "/>
        <s v="The vendor needs to describe the capability to integrate with the Eskom Microsoft Active Directory authentication."/>
        <s v="Data should be encrypted in transit and at rest."/>
        <s v="Vendor must explain what methods are used and how it is implemented to ensure Eskom data will not be compromised."/>
        <s v="Provide information on how the product will be made available with commitment on this delivery."/>
        <s v="Online License Management Portal-   Provide screenshots of portal.  It should be noted that should this not be provided the submission will be allocated a zero score."/>
        <s v="Inventory Reports showing allocated licenses and available licenses.  It should be noted that should this not be provided the submission will be allocated a zero score."/>
        <s v="Provide reference letters from current/previous suppliers on the company letterhead.  Please note the letter must be signed off by the Contracts Manager or relevant equivalent.  Failure to provide letters will result in the allocation of a Zero score."/>
      </sharedItems>
    </cacheField>
    <cacheField name="Evaluation Comments" numFmtId="0">
      <sharedItems containsBlank="1" count="2">
        <m/>
        <s v="_x000a_"/>
      </sharedItems>
    </cacheField>
    <cacheField name="Priority Description" numFmtId="0">
      <sharedItems count="5">
        <s v="Critical"/>
        <s v="Nice to have"/>
        <s v="Important"/>
        <s v="Useful"/>
        <s v="Show stopper"/>
      </sharedItems>
    </cacheField>
    <cacheField name="Priority_x000a_" numFmtId="165">
      <sharedItems containsSemiMixedTypes="0" containsString="0" containsNumber="1" containsInteger="1" minValue="1" maxValue="6" count="5">
        <n v="5"/>
        <n v="1"/>
        <n v="3"/>
        <n v="2"/>
        <n v="6"/>
      </sharedItems>
    </cacheField>
    <cacheField name="Weighted Question" numFmtId="10">
      <sharedItems containsSemiMixedTypes="0" containsString="0" containsNumber="1" minValue="6.6225165562913907E-3" maxValue="3.9735099337748346E-2" count="5">
        <n v="3.3112582781456956E-2"/>
        <n v="6.6225165562913907E-3"/>
        <n v="1.9867549668874173E-2"/>
        <n v="1.3245033112582781E-2"/>
        <n v="3.9735099337748346E-2"/>
      </sharedItems>
    </cacheField>
    <cacheField name="Scoring" numFmtId="10">
      <sharedItems count="3">
        <s v="100%: Fully comply with requirement_x000a_50%:   Partially comply will require development/ customisation_x000a_0%:     No compliance"/>
        <s v="100%: Fully comply with requirement_x000a_0%:     No or partial compliance"/>
        <s v="100%: Yes_x000a_0%:      No"/>
      </sharedItems>
    </cacheField>
    <cacheField name="Answer_x000a_(0,50,100%)" numFmtId="9">
      <sharedItems containsNonDate="0" containsString="0" containsBlank="1" count="1">
        <m/>
      </sharedItems>
    </cacheField>
    <cacheField name="Weighted Answer" numFmtId="10">
      <sharedItems containsSemiMixedTypes="0" containsString="0" containsNumber="1" containsInteger="1" minValue="0" maxValue="0" count="1">
        <n v="0"/>
      </sharedItems>
    </cacheField>
  </cacheFields>
  <extLst>
    <ext xmlns:x14="http://schemas.microsoft.com/office/spreadsheetml/2009/9/main" uri="{725AE2AE-9491-48be-B2B4-4EB974FC3084}">
      <x14:pivotCacheDefinition/>
    </ext>
  </extLst>
</pivotCacheDefinition>
</file>

<file path=xl/pivotCache/pivotCacheDefinition2.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Nelius Jordaan" refreshedDate="45203.727878703707" createdVersion="7" refreshedVersion="8" recordCount="30" xr:uid="{00000000-000A-0000-FFFF-FFFFDA000000}">
  <cacheSource type="worksheet">
    <worksheetSource ref="A8:L38" sheet="Technical evaluation"/>
  </cacheSource>
  <cacheFields count="12">
    <cacheField name="ID" numFmtId="0">
      <sharedItems containsSemiMixedTypes="0" containsString="0" containsNumber="1" containsInteger="1" minValue="1" maxValue="30"/>
    </cacheField>
    <cacheField name="Type" numFmtId="0">
      <sharedItems count="4">
        <s v="Meeting the Scope of Work Required"/>
        <s v="Product delivery"/>
        <s v="Team Organisation and Member Requirements" u="1"/>
        <s v="Project schedule and meeting milestones" u="1"/>
      </sharedItems>
    </cacheField>
    <cacheField name="Category" numFmtId="0">
      <sharedItems/>
    </cacheField>
    <cacheField name="Functional Requirement" numFmtId="0">
      <sharedItems longText="1"/>
    </cacheField>
    <cacheField name="Requirement description" numFmtId="0">
      <sharedItems longText="1"/>
    </cacheField>
    <cacheField name="Evaluation Comments" numFmtId="0">
      <sharedItems containsBlank="1"/>
    </cacheField>
    <cacheField name="Priority Description" numFmtId="0">
      <sharedItems/>
    </cacheField>
    <cacheField name="Priority_x000a_" numFmtId="165">
      <sharedItems containsSemiMixedTypes="0" containsString="0" containsNumber="1" containsInteger="1" minValue="1" maxValue="10"/>
    </cacheField>
    <cacheField name="Weighted Question" numFmtId="10">
      <sharedItems containsSemiMixedTypes="0" containsString="0" containsNumber="1" minValue="5.9523809523809521E-3" maxValue="5.9523809523809521E-2"/>
    </cacheField>
    <cacheField name="Scoring" numFmtId="10">
      <sharedItems containsBlank="1"/>
    </cacheField>
    <cacheField name="Answer_x000a_(0,50,100%)" numFmtId="9">
      <sharedItems containsNonDate="0" containsString="0" containsBlank="1"/>
    </cacheField>
    <cacheField name="Weighted Answer" numFmtId="10">
      <sharedItems containsSemiMixedTypes="0" containsString="0" containsNumber="1" containsInteger="1" minValue="0" maxValue="0"/>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31">
  <r>
    <n v="1"/>
    <x v="0"/>
    <x v="0"/>
    <s v="Record a computer screen and microphone inputs"/>
    <x v="0"/>
    <x v="0"/>
    <x v="0"/>
    <x v="0"/>
    <x v="0"/>
    <x v="0"/>
    <x v="0"/>
    <x v="0"/>
  </r>
  <r>
    <n v="2"/>
    <x v="0"/>
    <x v="0"/>
    <s v="Ability to display any / all relevant documentation related to the e-learning. For example, but not limited to: -_x000a_• Procedures_x000a_• Lessons learnt_x000a_• Suggestions_x000a_• Use cases"/>
    <x v="1"/>
    <x v="0"/>
    <x v="0"/>
    <x v="0"/>
    <x v="0"/>
    <x v="0"/>
    <x v="0"/>
    <x v="0"/>
  </r>
  <r>
    <n v="3"/>
    <x v="0"/>
    <x v="0"/>
    <s v="Save a project file as an .mp4 video, or .html file._x000a_Ability to define what type of project will be created from a predefined options selection._x000a_For example:_x000a_• Blank project_x000a_• Software demonstration (video demonstration)_x000a_• Software simulation_x000a_• Assessment"/>
    <x v="2"/>
    <x v="0"/>
    <x v="0"/>
    <x v="0"/>
    <x v="0"/>
    <x v="0"/>
    <x v="0"/>
    <x v="0"/>
  </r>
  <r>
    <n v="4"/>
    <x v="0"/>
    <x v="0"/>
    <s v="Ability to convert a file to other formats._x000a_Convert a PowerPoint presentation to .html file._x000a_Convert PowerPoint to SCORM format."/>
    <x v="2"/>
    <x v="0"/>
    <x v="0"/>
    <x v="0"/>
    <x v="0"/>
    <x v="0"/>
    <x v="0"/>
    <x v="0"/>
  </r>
  <r>
    <n v="5"/>
    <x v="0"/>
    <x v="0"/>
    <s v="Ability to include / integrate different visual media into the-learning content. For example_x000a_• Documents_x000a_• Images_x000a_• Memes_x000a_• Photos_x000a_• Slides_x000a_• Videos_x000a_• Various online resources"/>
    <x v="1"/>
    <x v="0"/>
    <x v="0"/>
    <x v="0"/>
    <x v="0"/>
    <x v="0"/>
    <x v="0"/>
    <x v="0"/>
  </r>
  <r>
    <n v="6"/>
    <x v="0"/>
    <x v="0"/>
    <s v="Ability to add different types of E-learning “projects”. For example, but not limited to: -_x000a_• Technical content_x000a_• Non-technical content_x000a_• Combination of above content_x000a_• Video format_x000a_• Lecture format_x000a_• Combination of video and lecture_x000a_• Quiz format_x000a_• Branched scenario format"/>
    <x v="1"/>
    <x v="0"/>
    <x v="0"/>
    <x v="0"/>
    <x v="0"/>
    <x v="0"/>
    <x v="0"/>
    <x v="0"/>
  </r>
  <r>
    <n v="7"/>
    <x v="0"/>
    <x v="0"/>
    <s v="Create and edit templates"/>
    <x v="1"/>
    <x v="1"/>
    <x v="0"/>
    <x v="0"/>
    <x v="0"/>
    <x v="0"/>
    <x v="0"/>
    <x v="0"/>
  </r>
  <r>
    <n v="8"/>
    <x v="0"/>
    <x v="0"/>
    <s v="Classify templates based on project types"/>
    <x v="1"/>
    <x v="0"/>
    <x v="1"/>
    <x v="1"/>
    <x v="1"/>
    <x v="0"/>
    <x v="0"/>
    <x v="0"/>
  </r>
  <r>
    <n v="9"/>
    <x v="0"/>
    <x v="0"/>
    <s v="Screen recording:_x000a_1. Record on specific area on screen_x000a_2. Add a narrative_x000a_3. Edit recording_x000a_4. Delete recording_x000a_5. Re-use recording within same project or over different projects_x000a_6. Change the order of the screen areas"/>
    <x v="1"/>
    <x v="0"/>
    <x v="0"/>
    <x v="0"/>
    <x v="0"/>
    <x v="0"/>
    <x v="0"/>
    <x v="0"/>
  </r>
  <r>
    <n v="10"/>
    <x v="0"/>
    <x v="0"/>
    <s v="Themes:_x000a_1. Ability to access a blank project with built in themes only. You should see a blank slide with a title and subtitle box, as well as a range of built-in themes. Any theme can be customized and saved for later use._x000a_2. Customise built-in themes_x000a_3. Retrieve customised and built-in themes"/>
    <x v="1"/>
    <x v="0"/>
    <x v="0"/>
    <x v="0"/>
    <x v="0"/>
    <x v="0"/>
    <x v="0"/>
    <x v="0"/>
  </r>
  <r>
    <n v="11"/>
    <x v="0"/>
    <x v="0"/>
    <s v="Retrieve demonstrations and simulations"/>
    <x v="1"/>
    <x v="0"/>
    <x v="0"/>
    <x v="0"/>
    <x v="0"/>
    <x v="0"/>
    <x v="0"/>
    <x v="0"/>
  </r>
  <r>
    <n v="12"/>
    <x v="0"/>
    <x v="0"/>
    <s v="Automate the user assessment scoring process"/>
    <x v="1"/>
    <x v="0"/>
    <x v="0"/>
    <x v="0"/>
    <x v="0"/>
    <x v="0"/>
    <x v="0"/>
    <x v="0"/>
  </r>
  <r>
    <n v="13"/>
    <x v="0"/>
    <x v="0"/>
    <s v="Ability to allow user to provide feedback on the course after assessment completion."/>
    <x v="1"/>
    <x v="0"/>
    <x v="0"/>
    <x v="0"/>
    <x v="0"/>
    <x v="0"/>
    <x v="0"/>
    <x v="0"/>
  </r>
  <r>
    <n v="14"/>
    <x v="0"/>
    <x v="0"/>
    <s v="Ability to have version control on the demonstrations and simulations. Show version history."/>
    <x v="1"/>
    <x v="0"/>
    <x v="2"/>
    <x v="2"/>
    <x v="2"/>
    <x v="0"/>
    <x v="0"/>
    <x v="0"/>
  </r>
  <r>
    <n v="15"/>
    <x v="0"/>
    <x v="0"/>
    <s v="Ability to define the amount of time a user may view a screen."/>
    <x v="1"/>
    <x v="0"/>
    <x v="3"/>
    <x v="3"/>
    <x v="3"/>
    <x v="0"/>
    <x v="0"/>
    <x v="0"/>
  </r>
  <r>
    <n v="16"/>
    <x v="0"/>
    <x v="0"/>
    <s v="Ability to allow the user to determine the amount of time_x000a_they view each page"/>
    <x v="1"/>
    <x v="0"/>
    <x v="0"/>
    <x v="0"/>
    <x v="0"/>
    <x v="0"/>
    <x v="0"/>
    <x v="0"/>
  </r>
  <r>
    <n v="17"/>
    <x v="0"/>
    <x v="0"/>
    <s v="Ability to create a landing page from which different sections / modules of a course can be launched"/>
    <x v="3"/>
    <x v="0"/>
    <x v="0"/>
    <x v="0"/>
    <x v="0"/>
    <x v="0"/>
    <x v="0"/>
    <x v="0"/>
  </r>
  <r>
    <n v="18"/>
    <x v="0"/>
    <x v="0"/>
    <s v="User navigation:_x000a_1. Know where they currently are in the simulation. _x000a_2. Know how to get assistance._x000a_3. Go back to the beginning of the_x000a_section_x000a_4. Access different reference documents from any point in the simulation_x000a_5. Move forward or backwards from any page in the simulation"/>
    <x v="1"/>
    <x v="0"/>
    <x v="0"/>
    <x v="0"/>
    <x v="0"/>
    <x v="0"/>
    <x v="0"/>
    <x v="0"/>
  </r>
  <r>
    <n v="19"/>
    <x v="0"/>
    <x v="0"/>
    <s v="Ability to create different content and to use it to create the simulation"/>
    <x v="4"/>
    <x v="0"/>
    <x v="0"/>
    <x v="0"/>
    <x v="0"/>
    <x v="0"/>
    <x v="0"/>
    <x v="0"/>
  </r>
  <r>
    <n v="20"/>
    <x v="0"/>
    <x v="0"/>
    <s v="Ability to simulate computer system transactions"/>
    <x v="1"/>
    <x v="0"/>
    <x v="0"/>
    <x v="0"/>
    <x v="0"/>
    <x v="0"/>
    <x v="0"/>
    <x v="0"/>
  </r>
  <r>
    <n v="21"/>
    <x v="0"/>
    <x v="0"/>
    <s v="Video demonstrations:_x000a_1. Capture video_x000a_2. Capture the video in real time high definition_x000a_3. Cut and rearrange the video"/>
    <x v="1"/>
    <x v="0"/>
    <x v="0"/>
    <x v="0"/>
    <x v="0"/>
    <x v="0"/>
    <x v="0"/>
    <x v="0"/>
  </r>
  <r>
    <n v="22"/>
    <x v="0"/>
    <x v="0"/>
    <s v="Use during online sessions:_x000a_1. Play video during online session, ie webinars_x000a_2. Pause to allow note taking etc._x000a_3. Replay sections of the video_x000a_4. Toggle between lecturer and screen captured video"/>
    <x v="1"/>
    <x v="0"/>
    <x v="0"/>
    <x v="0"/>
    <x v="0"/>
    <x v="0"/>
    <x v="0"/>
    <x v="0"/>
  </r>
  <r>
    <n v="23"/>
    <x v="0"/>
    <x v="0"/>
    <s v="Branch scenarios:_x000a_1. Create a single or multiple branched scenarios_x000a_2. Define / populate a specific situation that requires a response from the user_x000a_3. Define / populate a question with the user having to select from a number of possible alternatives (need to select one option from multiple options)._x000a_4. Record what response was provided, whether it was the correct response, the incorrect response or inferior one._x000a_5. Define the ranking per question_x000a_6. Allow the user to proceed if the response was correct_x000a_7. Provide the user with additional training information if the response was incorrect_x000a_8. Provide the user with the option to proceed if the inferior response was provided_x000a_9. Track responses to all questions"/>
    <x v="1"/>
    <x v="0"/>
    <x v="0"/>
    <x v="0"/>
    <x v="0"/>
    <x v="0"/>
    <x v="0"/>
    <x v="0"/>
  </r>
  <r>
    <n v="24"/>
    <x v="0"/>
    <x v="0"/>
    <s v="Randomised quizzes:_x000a_1. Create a test/quiz_x000a_2. Provide option to import from Question Banks and choose Random Questions_x000a_3. Create a question bank_x000a_4. Define a question_x000a_5. Edit a question_x000a_6. Select questions that can be randomly pulled from different banks. For example, if you require 5 questions to be randomly imported from two different banks, by indicating 5 in the “Number of Questions field” for each bank a total of 10 questions will be randomly generated._x000a_7. Option for questions to always appear randomly i.e, each user will have a different set of questions_x000a_8. Weight questions_x000a_"/>
    <x v="5"/>
    <x v="0"/>
    <x v="0"/>
    <x v="0"/>
    <x v="0"/>
    <x v="0"/>
    <x v="0"/>
    <x v="0"/>
  </r>
  <r>
    <n v="25"/>
    <x v="0"/>
    <x v="1"/>
    <s v="If this is a cloud solution: Describe the user authentication mechanism used. "/>
    <x v="6"/>
    <x v="0"/>
    <x v="0"/>
    <x v="4"/>
    <x v="4"/>
    <x v="1"/>
    <x v="0"/>
    <x v="0"/>
  </r>
  <r>
    <n v="26"/>
    <x v="0"/>
    <x v="1"/>
    <s v="If this is a cloud solution: Describe the data encryption mechanism used. "/>
    <x v="7"/>
    <x v="0"/>
    <x v="0"/>
    <x v="4"/>
    <x v="4"/>
    <x v="1"/>
    <x v="0"/>
    <x v="0"/>
  </r>
  <r>
    <n v="27"/>
    <x v="0"/>
    <x v="1"/>
    <s v="If this is a cloud solution: Describe the data loss protection mechanism used. "/>
    <x v="8"/>
    <x v="0"/>
    <x v="0"/>
    <x v="4"/>
    <x v="4"/>
    <x v="1"/>
    <x v="0"/>
    <x v="0"/>
  </r>
  <r>
    <n v="28"/>
    <x v="1"/>
    <x v="1"/>
    <s v="Tool can be provided and licensed within two weeks of contract finalisation"/>
    <x v="9"/>
    <x v="0"/>
    <x v="0"/>
    <x v="0"/>
    <x v="0"/>
    <x v="2"/>
    <x v="0"/>
    <x v="0"/>
  </r>
  <r>
    <n v="29"/>
    <x v="1"/>
    <x v="1"/>
    <s v="Do you offer an online License Management Tool as part of the standard demonstrating and overview of subscription licenses for the software?"/>
    <x v="10"/>
    <x v="0"/>
    <x v="4"/>
    <x v="4"/>
    <x v="4"/>
    <x v="2"/>
    <x v="0"/>
    <x v="0"/>
  </r>
  <r>
    <n v="30"/>
    <x v="1"/>
    <x v="1"/>
    <s v="Can the portal display number of licenses allocted and number of licenses available?"/>
    <x v="11"/>
    <x v="0"/>
    <x v="4"/>
    <x v="4"/>
    <x v="4"/>
    <x v="2"/>
    <x v="0"/>
    <x v="0"/>
  </r>
  <r>
    <n v="31"/>
    <x v="1"/>
    <x v="1"/>
    <s v="Name 2 current/previous accounts you are managing, and the number of years of each contract."/>
    <x v="12"/>
    <x v="0"/>
    <x v="0"/>
    <x v="0"/>
    <x v="0"/>
    <x v="2"/>
    <x v="0"/>
    <x v="0"/>
  </r>
</pivotCacheRecords>
</file>

<file path=xl/pivotCache/pivotCacheRecords2.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30">
  <r>
    <n v="1"/>
    <x v="0"/>
    <s v="Functional"/>
    <s v="Record a computer screen and microphone inputs"/>
    <s v="This should enable tutorial to be designed with the applications and files on the screen. Note: Also referred to as screen casting. Explain how this is enabled in the solution."/>
    <m/>
    <s v="Critical"/>
    <n v="5"/>
    <n v="2.976190476190476E-2"/>
    <s v="100%: Fully comply with requirement_x000a_50%:   Partially comply will require development/ customisation_x000a_0%:     No compliance"/>
    <m/>
    <n v="0"/>
  </r>
  <r>
    <n v="2"/>
    <x v="0"/>
    <s v="Functional"/>
    <s v="Ability to display any / all relevant documentation related to the e-learning. For example, but not limited to: -_x000a_• Procedures_x000a_• Lessons learnt_x000a_• Suggestions_x000a_• Use cases"/>
    <s v="Show how this is achieved in your solution. "/>
    <m/>
    <s v="Critical"/>
    <n v="5"/>
    <n v="2.976190476190476E-2"/>
    <s v="100%: Fully comply with requirement_x000a_50%:   Partially comply will require development/ customisation_x000a_0%:     No compliance"/>
    <m/>
    <n v="0"/>
  </r>
  <r>
    <n v="3"/>
    <x v="0"/>
    <s v="Functional"/>
    <s v="Save a project file as an .mp4 video, or .html file._x000a_Ability to define what type of project will be created from a predefined options selection._x000a_For example:_x000a_• Blank project_x000a_• Software demonstration (video demonstration)_x000a_• Software simulation_x000a_• Assessment"/>
    <s v="Show how this is achieved in your solution. _x000a_"/>
    <m/>
    <s v="Critical"/>
    <n v="5"/>
    <n v="2.976190476190476E-2"/>
    <s v="100%: Fully comply with requirement_x000a_50%:   Partially comply will require development/ customisation_x000a_0%:     No compliance"/>
    <m/>
    <n v="0"/>
  </r>
  <r>
    <n v="4"/>
    <x v="0"/>
    <s v="Functional"/>
    <s v="Ability to convert a file to other formats._x000a_Convert a PowerPoint presentation to .html file._x000a_Convert PowerPoint to SCORM format."/>
    <s v="Show how this is achieved in your solution. _x000a_"/>
    <m/>
    <s v="Critical"/>
    <n v="5"/>
    <n v="2.976190476190476E-2"/>
    <s v="100%: Fully comply with requirement_x000a_50%:   Partially comply will require development/ customisation_x000a_0%:     No compliance"/>
    <m/>
    <n v="0"/>
  </r>
  <r>
    <n v="5"/>
    <x v="0"/>
    <s v="Functional"/>
    <s v="Ability to include / integrate different visual media into the-learning content. For example_x000a_• Documents_x000a_• Images_x000a_• Memes_x000a_• Photos_x000a_• Slides_x000a_• Videos_x000a_• Various online resources"/>
    <s v="Show how this is achieved in your solution. "/>
    <m/>
    <s v="Critical"/>
    <n v="5"/>
    <n v="2.976190476190476E-2"/>
    <s v="100%: Fully comply with requirement_x000a_50%:   Partially comply will require development/ customisation_x000a_0%:     No compliance"/>
    <m/>
    <n v="0"/>
  </r>
  <r>
    <n v="6"/>
    <x v="0"/>
    <s v="Functional"/>
    <s v="Ability to add different types of E-learning “projects”. For example, but not limited to: -_x000a_• Technical content_x000a_• Non-technical content_x000a_• Combination of above content_x000a_• Video format_x000a_• Lecture format_x000a_• Combination of video and lecture_x000a_• Quiz format_x000a_• Branched scenario format"/>
    <s v="Show how this is achieved in your solution. "/>
    <m/>
    <s v="Critical"/>
    <n v="5"/>
    <n v="2.976190476190476E-2"/>
    <s v="100%: Fully comply with requirement_x000a_50%:   Partially comply will require development/ customisation_x000a_0%:     No compliance"/>
    <m/>
    <n v="0"/>
  </r>
  <r>
    <n v="7"/>
    <x v="0"/>
    <s v="Functional"/>
    <s v="Create and edit templates"/>
    <s v="Show how this is achieved in your solution. "/>
    <s v="_x000a_"/>
    <s v="Critical"/>
    <n v="5"/>
    <n v="2.976190476190476E-2"/>
    <s v="100%: Fully comply with requirement_x000a_50%:   Partially comply will require development/ customisation_x000a_0%:     No compliance"/>
    <m/>
    <n v="0"/>
  </r>
  <r>
    <n v="8"/>
    <x v="0"/>
    <s v="Functional"/>
    <s v="Classify templates based on project types"/>
    <s v="Show how this is achieved in your solution. "/>
    <m/>
    <s v="Nice to have"/>
    <n v="1"/>
    <n v="5.9523809523809521E-3"/>
    <s v="100%: Fully comply with requirement_x000a_50%:   Partially comply will require development/ customisation_x000a_0%:     No compliance"/>
    <m/>
    <n v="0"/>
  </r>
  <r>
    <n v="9"/>
    <x v="0"/>
    <s v="Functional"/>
    <s v="Screen recording:_x000a_1. Record on specific area on screen_x000a_2. Add a narrative_x000a_3. Edit recording_x000a_4. Delete recording_x000a_5. Re-use recording within same project or over different projects_x000a_6. Change the order of the screen areas"/>
    <s v="Show how this is achieved in your solution. "/>
    <m/>
    <s v="Critical"/>
    <n v="5"/>
    <n v="2.976190476190476E-2"/>
    <s v="100%: Fully comply with requirement_x000a_50%:   Partially comply will require development/ customisation_x000a_0%:     No compliance"/>
    <m/>
    <n v="0"/>
  </r>
  <r>
    <n v="10"/>
    <x v="0"/>
    <s v="Functional"/>
    <s v="Themes:_x000a_1. Ability to access a blank project with built in themes only. You should see a blank slide with a title and subtitle box, as well as a range of built-in themes. Any theme can be customized and saved for later use._x000a_2. Customise built-in themes_x000a_3. Retrieve customised and built-in themes"/>
    <s v="Show how this is achieved in your solution. "/>
    <m/>
    <s v="Critical"/>
    <n v="5"/>
    <n v="2.976190476190476E-2"/>
    <s v="100%: Fully comply with requirement_x000a_50%:   Partially comply will require development/ customisation_x000a_0%:     No compliance"/>
    <m/>
    <n v="0"/>
  </r>
  <r>
    <n v="11"/>
    <x v="0"/>
    <s v="Functional"/>
    <s v="Retrieve demonstrations and simulations"/>
    <s v="Show how this is achieved in your solution. "/>
    <m/>
    <s v="Critical"/>
    <n v="5"/>
    <n v="2.976190476190476E-2"/>
    <s v="100%: Fully comply with requirement_x000a_50%:   Partially comply will require development/ customisation_x000a_0%:     No compliance"/>
    <m/>
    <n v="0"/>
  </r>
  <r>
    <n v="12"/>
    <x v="0"/>
    <s v="Functional"/>
    <s v="Automate the user assessment scoring process"/>
    <s v="Show how this is achieved in your solution. "/>
    <m/>
    <s v="Critical"/>
    <n v="5"/>
    <n v="2.976190476190476E-2"/>
    <s v="100%: Fully comply with requirement_x000a_50%:   Partially comply will require development/ customisation_x000a_0%:     No compliance"/>
    <m/>
    <n v="0"/>
  </r>
  <r>
    <n v="13"/>
    <x v="0"/>
    <s v="Functional"/>
    <s v="Ability to allow user to provide feedback on the course after assessment completion."/>
    <s v="Show how this is achieved in your solution. "/>
    <m/>
    <s v="Critical"/>
    <n v="5"/>
    <n v="2.976190476190476E-2"/>
    <s v="100%: Fully comply with requirement_x000a_50%:   Partially comply will require development/ customisation_x000a_0%:     No compliance"/>
    <m/>
    <n v="0"/>
  </r>
  <r>
    <n v="14"/>
    <x v="0"/>
    <s v="Functional"/>
    <s v="Ability to define the amount of time a user may view a screen."/>
    <s v="Show how this is achieved in your solution. "/>
    <m/>
    <s v="Useful"/>
    <n v="2"/>
    <n v="1.1904761904761904E-2"/>
    <s v="100%: Fully comply with requirement_x000a_50%:   Partially comply will require development/ customisation_x000a_0%:     No compliance"/>
    <m/>
    <n v="0"/>
  </r>
  <r>
    <n v="15"/>
    <x v="0"/>
    <s v="Functional"/>
    <s v="Ability to create a landing page from which different sections / modules of a course can be launched"/>
    <s v="This includes the ability to drill down within the section / module that has  been selected. For example, if “Process training” is selected the different course content sections specific to that section appears. Multiple layers of &quot;drill-down&quot; is required._x000a__x000a_Show how this is achieved in your solution. "/>
    <m/>
    <s v="Critical"/>
    <n v="5"/>
    <n v="2.976190476190476E-2"/>
    <s v="100%: Fully comply with requirement_x000a_50%:   Partially comply will require development/ customisation_x000a_0%:     No compliance"/>
    <m/>
    <n v="0"/>
  </r>
  <r>
    <n v="16"/>
    <x v="0"/>
    <s v="Functional"/>
    <s v="User navigation:_x000a_1. Know where they currently are in the simulation. _x000a_2. Know how to get assistance._x000a_3. Go back to the beginning of the_x000a_section_x000a_4. Access different reference documents from any point in the simulation_x000a_5. Move forward or backwards from any page in the simulation"/>
    <s v="Show how this is achieved in your solution. "/>
    <m/>
    <s v="Critical"/>
    <n v="5"/>
    <n v="2.976190476190476E-2"/>
    <s v="100%: Fully comply with requirement_x000a_50%:   Partially comply will require development/ customisation_x000a_0%:     No compliance"/>
    <m/>
    <n v="0"/>
  </r>
  <r>
    <n v="17"/>
    <x v="0"/>
    <s v="Functional"/>
    <s v="Use during online sessions:_x000a_1. Play video during online session, ie webinars_x000a_2. Pause to allow note taking etc._x000a_3. Replay sections of the video_x000a_4. Toggle between lecturer and screen captured video"/>
    <s v="Show how this is achieved in your solution. "/>
    <m/>
    <s v="Critical"/>
    <n v="5"/>
    <n v="2.976190476190476E-2"/>
    <s v="100%: Fully comply with requirement_x000a_50%:   Partially comply will require development/ customisation_x000a_0%:     No compliance"/>
    <m/>
    <n v="0"/>
  </r>
  <r>
    <n v="18"/>
    <x v="0"/>
    <s v="Functional"/>
    <s v="Branch scenarios:_x000a_1. Create a single or multiple branched scenarios_x000a_2. Define / populate a specific situation that requires a response from the user_x000a_3. Define / populate a question with the user having to select from a number of possible alternatives (need to select one option from multiple options)._x000a_4. Record what response was provided, whether it was the correct response, the incorrect response or inferior one._x000a_5. Define the ranking per question_x000a_6. Allow the user to proceed if the response was correct_x000a_7. Provide the user with additional training information if the response was incorrect_x000a_8. Provide the user with the option to proceed if the inferior response was provided_x000a_9. Track responses to all questions"/>
    <s v="Show how this is achieved in your solution. "/>
    <m/>
    <s v="Critical"/>
    <n v="5"/>
    <n v="2.976190476190476E-2"/>
    <s v="100%: Fully comply with requirement_x000a_50%:   Partially comply will require development/ customisation_x000a_0%:     No compliance"/>
    <m/>
    <n v="0"/>
  </r>
  <r>
    <n v="19"/>
    <x v="0"/>
    <s v="Functional"/>
    <s v="Randomised quizzes:_x000a_1. Create a test/quiz_x000a_2. Provide option to import from Question Banks and choose Random Questions_x000a_3. Create a question bank_x000a_4. Define a question_x000a_5. Edit a question_x000a_6. Select questions that can be randomly pulled from different banks. For example, if you require 5 questions to be randomly imported from two different banks, by indicating 5 in the “Number of Questions field” for each bank a total of 10 questions will be randomly generated._x000a_7. Option for questions to always appear randomly i.e, each user will have a different set of questions_x000a_8. Weight questions_x000a_"/>
    <s v="Note: Randomised quizzes will fail if there is no question bank strategy and strict labelling system. Think about how your random assessments might turn out if you organize your question banks by lesson unit, question type, learning objective, or even learner type (e.g., visual, auditory, etc.)._x000a__x000a_Show how this is achieved in your solution. "/>
    <m/>
    <s v="Critical"/>
    <n v="5"/>
    <n v="2.976190476190476E-2"/>
    <s v="100%: Fully comply with requirement_x000a_50%:   Partially comply will require development/ customisation_x000a_0%:     No compliance"/>
    <m/>
    <n v="0"/>
  </r>
  <r>
    <n v="20"/>
    <x v="0"/>
    <s v="Functional"/>
    <s v="E-learning software should be compatible with the Eskom’s Learning Management System (LSO) and SAP Success factor. Output file (SCORM) from the solution should run on the ESKOM LMS (Learner management system)."/>
    <s v="E-learning software should be compatible with the Eskom’s Learning Management System (LSO) and SAP Success factor. Output file (SCORM) from the solution should run on the ESKOM LMS (Learner management system)."/>
    <m/>
    <s v="Show stopper"/>
    <n v="10"/>
    <n v="5.9523809523809521E-2"/>
    <m/>
    <m/>
    <n v="0"/>
  </r>
  <r>
    <n v="21"/>
    <x v="0"/>
    <s v="Functional"/>
    <s v="The solution must be provided on physical or virtual servers that is exclusively for the use of Eskom. User authentication must be done using Eskom Microsoft Active Directory authentication protocols. Data encryption must be provided both in transit and at rest. Data loss prevention mechanisms must be used. "/>
    <s v="The solution must be provided on physical or virtual servers that is exclusively for the use of Eskom. User authentication must be done using Eskom Microsoft Active Directory authentication protocols. Data encryption must be provided both in transit and at rest. Data loss prevention mechanisms must be used. "/>
    <m/>
    <s v="Show stopper"/>
    <n v="10"/>
    <n v="5.9523809523809521E-2"/>
    <m/>
    <m/>
    <n v="0"/>
  </r>
  <r>
    <n v="22"/>
    <x v="0"/>
    <s v="Functional"/>
    <s v="What will be the location of the database?"/>
    <s v="Describe where the database will be hosted. South-Africa = 100, Other = 0"/>
    <m/>
    <s v="Show stopper"/>
    <n v="10"/>
    <n v="5.9523809523809521E-2"/>
    <m/>
    <m/>
    <n v="0"/>
  </r>
  <r>
    <n v="23"/>
    <x v="0"/>
    <s v="Non Functional"/>
    <s v="Vendor must be a registered seller of the E-learning development software, as well as deliver and support software. An official letter supporting the registration of the vendor as a seller needs to be submitted."/>
    <s v="Valid and up to date information must be provided."/>
    <m/>
    <s v="Show stopper"/>
    <n v="10"/>
    <n v="5.9523809523809521E-2"/>
    <s v="100%: Fully comply with requirement_x000a_0%:     No or partial compliance"/>
    <m/>
    <n v="0"/>
  </r>
  <r>
    <n v="24"/>
    <x v="0"/>
    <s v="Non Functional"/>
    <s v="Describe the user authentication mechanism used. "/>
    <s v="The vendor needs to describe the capability to integrate with the Eskom Microsoft Active Directory authentication."/>
    <m/>
    <s v="Critical"/>
    <n v="6"/>
    <n v="3.5714285714285712E-2"/>
    <s v="100%: Fully comply with requirement_x000a_0%:     No or partial compliance"/>
    <m/>
    <n v="0"/>
  </r>
  <r>
    <n v="25"/>
    <x v="0"/>
    <s v="Non Functional"/>
    <s v="Describe the data encryption mechanism used. "/>
    <s v="Data should be encrypted in transit and at rest."/>
    <m/>
    <s v="Critical"/>
    <n v="6"/>
    <n v="3.5714285714285712E-2"/>
    <s v="100%: Fully comply with requirement_x000a_0%:     No or partial compliance"/>
    <m/>
    <n v="0"/>
  </r>
  <r>
    <n v="26"/>
    <x v="0"/>
    <s v="Non Functional"/>
    <s v="Describe the data loss protection mechanism used. "/>
    <s v="Vendor must explain what methods are used and how it is implemented to ensure Eskom data will not be compromised."/>
    <m/>
    <s v="Critical"/>
    <n v="6"/>
    <n v="3.5714285714285712E-2"/>
    <s v="100%: Fully comply with requirement_x000a_0%:     No or partial compliance"/>
    <m/>
    <n v="0"/>
  </r>
  <r>
    <n v="27"/>
    <x v="1"/>
    <s v="Non Functional"/>
    <s v="Tool can be provided and licensed within two weeks of contract finalisation"/>
    <s v="Provide information on how the product will be made available with commitment on this delivery."/>
    <m/>
    <s v="Critical"/>
    <n v="5"/>
    <n v="2.976190476190476E-2"/>
    <s v="100%: Yes_x000a_0%:      No"/>
    <m/>
    <n v="0"/>
  </r>
  <r>
    <n v="28"/>
    <x v="1"/>
    <s v="Non Functional"/>
    <s v="Do you offer an online License Management Tool as part of the standard demonstrating and overview of subscription licenses for the software?"/>
    <s v="Online License Management Portal-   Provide screenshots of portal.  It should be noted that should this not be provided the submission will be allocated a zero score."/>
    <m/>
    <s v="Show stopper"/>
    <n v="6"/>
    <n v="3.5714285714285712E-2"/>
    <s v="100%: Yes_x000a_0%:      No"/>
    <m/>
    <n v="0"/>
  </r>
  <r>
    <n v="29"/>
    <x v="1"/>
    <s v="Non Functional"/>
    <s v="Can the portal display number of licenses allocted and number of licenses available?"/>
    <s v="Inventory Reports showing allocated licenses and available licenses.  It should be noted that should this not be provided the submission will be allocated a zero score."/>
    <m/>
    <s v="Show stopper"/>
    <n v="6"/>
    <n v="3.5714285714285712E-2"/>
    <s v="100%: Yes_x000a_0%:      No"/>
    <m/>
    <n v="0"/>
  </r>
  <r>
    <n v="30"/>
    <x v="1"/>
    <s v="Non Functional"/>
    <s v="Name 2 current/previous accounts you are managing, and the number of years of each contract."/>
    <s v="Provide reference letters from current/previous suppliers on the company letterhead.  Please note the letter must be signed off by the Contracts Manager or relevant equivalent.  Failure to provide letters will result in the allocation of a Zero score."/>
    <m/>
    <s v="Critical"/>
    <n v="5"/>
    <n v="2.976190476190476E-2"/>
    <s v="100%: Yes_x000a_0%:      No"/>
    <m/>
    <n v="0"/>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A775BC64-C66C-4577-B8DF-8F04BFEB8C2A}" name="PivotTable3" cacheId="11" dataOnRows="1" applyNumberFormats="0" applyBorderFormats="0" applyFontFormats="0" applyPatternFormats="0" applyAlignmentFormats="0" applyWidthHeightFormats="1" dataCaption="Data" grandTotalCaption="Total" updatedVersion="8" minRefreshableVersion="3" showMemberPropertyTips="0" useAutoFormatting="1" itemPrintTitles="1" createdVersion="7" indent="0" compact="0" compactData="0" gridDropZones="1">
  <location ref="A14:B18" firstHeaderRow="2" firstDataRow="2" firstDataCol="1"/>
  <pivotFields count="12">
    <pivotField compact="0" outline="0" subtotalTop="0" showAll="0" includeNewItemsInFilter="1"/>
    <pivotField axis="axisRow" compact="0" outline="0" subtotalTop="0" showAll="0" includeNewItemsInFilter="1">
      <items count="5">
        <item x="0"/>
        <item m="1" x="3"/>
        <item m="1" x="2"/>
        <item x="1"/>
        <item t="default"/>
      </items>
    </pivotField>
    <pivotField compact="0" outline="0" subtotalTop="0" showAll="0" includeNewItemsInFilter="1" defaultSubtotal="0"/>
    <pivotField compact="0" outline="0" subtotalTop="0" showAll="0" includeNewItemsInFilter="1"/>
    <pivotField compact="0" outline="0" subtotalTop="0" showAll="0" includeNewItemsInFilter="1"/>
    <pivotField compact="0" outline="0" subtotalTop="0" showAll="0" includeNewItemsInFilter="1" defaultSubtotal="0"/>
    <pivotField compact="0" outline="0" subtotalTop="0" showAll="0" includeNewItemsInFilter="1"/>
    <pivotField compact="0" numFmtId="165" outline="0" subtotalTop="0" showAll="0" includeNewItemsInFilter="1"/>
    <pivotField dataField="1" compact="0" numFmtId="10" outline="0" subtotalTop="0" showAll="0" includeNewItemsInFilter="1"/>
    <pivotField compact="0" outline="0" subtotalTop="0" showAll="0" includeNewItemsInFilter="1"/>
    <pivotField compact="0" outline="0" subtotalTop="0" showAll="0" includeNewItemsInFilter="1"/>
    <pivotField compact="0" numFmtId="10" outline="0" subtotalTop="0" showAll="0" includeNewItemsInFilter="1"/>
  </pivotFields>
  <rowFields count="1">
    <field x="1"/>
  </rowFields>
  <rowItems count="3">
    <i>
      <x/>
    </i>
    <i>
      <x v="3"/>
    </i>
    <i t="grand">
      <x/>
    </i>
  </rowItems>
  <colItems count="1">
    <i/>
  </colItems>
  <dataFields count="1">
    <dataField name="Sum of Weighted Question" fld="8" baseField="1" baseItem="2" numFmtId="9"/>
  </dataFields>
  <formats count="18">
    <format dxfId="41">
      <pivotArea outline="0" fieldPosition="0"/>
    </format>
    <format dxfId="42">
      <pivotArea grandRow="1" outline="0" fieldPosition="0"/>
    </format>
    <format dxfId="43">
      <pivotArea outline="0" fieldPosition="0">
        <references count="1">
          <reference field="1" count="0" selected="0"/>
        </references>
      </pivotArea>
    </format>
    <format dxfId="44">
      <pivotArea type="all" dataOnly="0" outline="0" fieldPosition="0"/>
    </format>
    <format dxfId="45">
      <pivotArea outline="0" fieldPosition="0"/>
    </format>
    <format dxfId="46">
      <pivotArea type="origin" dataOnly="0" labelOnly="1" outline="0" fieldPosition="0"/>
    </format>
    <format dxfId="47">
      <pivotArea field="1" type="button" dataOnly="0" labelOnly="1" outline="0" axis="axisRow" fieldPosition="0"/>
    </format>
    <format dxfId="48">
      <pivotArea dataOnly="0" labelOnly="1" outline="0" fieldPosition="0">
        <references count="1">
          <reference field="1" count="0"/>
        </references>
      </pivotArea>
    </format>
    <format dxfId="49">
      <pivotArea dataOnly="0" labelOnly="1" grandRow="1" outline="0" fieldPosition="0"/>
    </format>
    <format dxfId="50">
      <pivotArea type="topRight" dataOnly="0" labelOnly="1" outline="0" fieldPosition="0"/>
    </format>
    <format dxfId="51">
      <pivotArea type="origin" dataOnly="0" labelOnly="1" outline="0" fieldPosition="0"/>
    </format>
    <format dxfId="52">
      <pivotArea field="1" type="button" dataOnly="0" labelOnly="1" outline="0" axis="axisRow" fieldPosition="0"/>
    </format>
    <format dxfId="53">
      <pivotArea dataOnly="0" labelOnly="1" outline="0" fieldPosition="0">
        <references count="1">
          <reference field="1" count="0"/>
        </references>
      </pivotArea>
    </format>
    <format dxfId="54">
      <pivotArea dataOnly="0" labelOnly="1" grandRow="1" outline="0" fieldPosition="0"/>
    </format>
    <format>
      <pivotArea outline="0" fieldPosition="0"/>
    </format>
    <format>
      <pivotArea dataOnly="0" labelOnly="1" outline="0" fieldPosition="0">
        <references count="1">
          <reference field="1" count="0"/>
        </references>
      </pivotArea>
    </format>
    <format>
      <pivotArea dataOnly="0" labelOnly="1" grandRow="1" outline="0" fieldPosition="0"/>
    </format>
    <format dxfId="55">
      <pivotArea grandRow="1" outline="0" collapsedLevelsAreSubtotals="1" fieldPosition="0"/>
    </format>
  </formats>
  <pivotTableStyleInfo showRowHeaders="1" showColHeaders="1" showRowStripes="0" showColStripes="0" showLastColumn="1"/>
  <extLst>
    <ext xmlns:xpdl="http://schemas.microsoft.com/office/spreadsheetml/2016/pivotdefaultlayout" uri="{747A6164-185A-40DC-8AA5-F01512510D54}">
      <xpdl:pivotTableDefinition16 EnabledSubtotalsDefault="0" SubtotalsOnTopDefault="0"/>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00000000-0007-0000-0000-000003000000}" name="PivotTable5" cacheId="23" dataOnRows="1" applyNumberFormats="0" applyBorderFormats="0" applyFontFormats="0" applyPatternFormats="0" applyAlignmentFormats="0" applyWidthHeightFormats="1" dataCaption="Data" grandTotalCaption="Total" updatedVersion="8" minRefreshableVersion="3" showMemberPropertyTips="0" useAutoFormatting="1" itemPrintTitles="1" createdVersion="7" indent="0" compact="0" compactData="0" gridDropZones="1">
  <location ref="D14:E18" firstHeaderRow="2" firstDataRow="2" firstDataCol="1"/>
  <pivotFields count="12">
    <pivotField compact="0" outline="0" subtotalTop="0" showAll="0" includeNewItemsInFilter="1"/>
    <pivotField axis="axisRow" compact="0" outline="0" subtotalTop="0" showAll="0" includeNewItemsInFilter="1">
      <items count="5">
        <item x="0"/>
        <item m="1" x="3"/>
        <item m="1" x="2"/>
        <item x="1"/>
        <item t="default"/>
      </items>
    </pivotField>
    <pivotField compact="0" outline="0" subtotalTop="0" showAll="0" includeNewItemsInFilter="1" defaultSubtotal="0"/>
    <pivotField compact="0" outline="0" subtotalTop="0" showAll="0" includeNewItemsInFilter="1"/>
    <pivotField compact="0" outline="0" subtotalTop="0" showAll="0" includeNewItemsInFilter="1"/>
    <pivotField compact="0" outline="0" subtotalTop="0" showAll="0" includeNewItemsInFilter="1" defaultSubtotal="0"/>
    <pivotField compact="0" outline="0" subtotalTop="0" showAll="0" includeNewItemsInFilter="1"/>
    <pivotField compact="0" numFmtId="165" outline="0" subtotalTop="0" showAll="0" includeNewItemsInFilter="1"/>
    <pivotField compact="0" numFmtId="10" outline="0" subtotalTop="0" showAll="0" includeNewItemsInFilter="1"/>
    <pivotField compact="0" outline="0" subtotalTop="0" showAll="0" includeNewItemsInFilter="1"/>
    <pivotField compact="0" outline="0" subtotalTop="0" showAll="0" includeNewItemsInFilter="1"/>
    <pivotField dataField="1" compact="0" numFmtId="10" outline="0" subtotalTop="0" showAll="0" includeNewItemsInFilter="1"/>
  </pivotFields>
  <rowFields count="1">
    <field x="1"/>
  </rowFields>
  <rowItems count="3">
    <i>
      <x/>
    </i>
    <i>
      <x v="3"/>
    </i>
    <i t="grand">
      <x/>
    </i>
  </rowItems>
  <colItems count="1">
    <i/>
  </colItems>
  <dataFields count="1">
    <dataField name="Sum of Weighted Answer" fld="11" baseField="1" baseItem="2" numFmtId="164"/>
  </dataFields>
  <formats count="15">
    <format dxfId="85">
      <pivotArea outline="0" fieldPosition="0"/>
    </format>
    <format dxfId="84">
      <pivotArea outline="0" fieldPosition="0"/>
    </format>
    <format dxfId="83">
      <pivotArea type="all" dataOnly="0" outline="0" fieldPosition="0"/>
    </format>
    <format dxfId="82">
      <pivotArea outline="0" fieldPosition="0"/>
    </format>
    <format dxfId="81">
      <pivotArea type="origin" dataOnly="0" labelOnly="1" outline="0" fieldPosition="0"/>
    </format>
    <format dxfId="80">
      <pivotArea field="1" type="button" dataOnly="0" labelOnly="1" outline="0" axis="axisRow" fieldPosition="0"/>
    </format>
    <format dxfId="79">
      <pivotArea dataOnly="0" labelOnly="1" outline="0" fieldPosition="0">
        <references count="1">
          <reference field="1" count="0"/>
        </references>
      </pivotArea>
    </format>
    <format dxfId="78">
      <pivotArea dataOnly="0" labelOnly="1" grandRow="1" outline="0" fieldPosition="0"/>
    </format>
    <format dxfId="77">
      <pivotArea type="topRight" dataOnly="0" labelOnly="1" outline="0" fieldPosition="0"/>
    </format>
    <format dxfId="76">
      <pivotArea type="origin" dataOnly="0" labelOnly="1" outline="0" fieldPosition="0"/>
    </format>
    <format dxfId="75">
      <pivotArea field="1" type="button" dataOnly="0" labelOnly="1" outline="0" axis="axisRow" fieldPosition="0"/>
    </format>
    <format dxfId="74">
      <pivotArea dataOnly="0" labelOnly="1" outline="0" fieldPosition="0">
        <references count="1">
          <reference field="1" count="0"/>
        </references>
      </pivotArea>
    </format>
    <format dxfId="73">
      <pivotArea dataOnly="0" labelOnly="1" grandRow="1" outline="0" fieldPosition="0"/>
    </format>
    <format>
      <pivotArea outline="0" fieldPosition="0"/>
    </format>
    <format>
      <pivotArea dataOnly="0" labelOnly="1" outline="0" fieldPosition="0">
        <references count="1">
          <reference field="1" count="0"/>
        </references>
      </pivotArea>
    </format>
  </formats>
  <pivotTableStyleInfo showRowHeaders="1" showColHeaders="1" showRowStripes="0" showColStripes="0" showLastColumn="1"/>
  <extLst>
    <ext xmlns:xpdl="http://schemas.microsoft.com/office/spreadsheetml/2016/pivotdefaultlayout" uri="{747A6164-185A-40DC-8AA5-F01512510D54}">
      <xpdl:pivotTableDefinition16 EnabledSubtotalsDefault="0" SubtotalsOnTopDefault="0"/>
    </ext>
  </extLst>
</pivotTableDefinition>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pivotTable" Target="../pivotTables/pivotTable2.xml"/><Relationship Id="rId1" Type="http://schemas.openxmlformats.org/officeDocument/2006/relationships/pivotTable" Target="../pivotTables/pivotTable1.xml"/><Relationship Id="rId5" Type="http://schemas.openxmlformats.org/officeDocument/2006/relationships/drawing" Target="../drawings/drawing1.xml"/><Relationship Id="rId4" Type="http://schemas.openxmlformats.org/officeDocument/2006/relationships/printerSettings" Target="../printerSettings/printerSettings2.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printerSettings" Target="../printerSettings/printerSettings4.bin"/><Relationship Id="rId1" Type="http://schemas.openxmlformats.org/officeDocument/2006/relationships/printerSettings" Target="../printerSettings/printerSettings3.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N40"/>
  <sheetViews>
    <sheetView tabSelected="1" workbookViewId="0">
      <selection activeCell="A6" sqref="A6:H10"/>
    </sheetView>
  </sheetViews>
  <sheetFormatPr defaultColWidth="9.140625" defaultRowHeight="12.75" x14ac:dyDescent="0.2"/>
  <cols>
    <col min="1" max="1" width="34.42578125" style="1" bestFit="1" customWidth="1"/>
    <col min="2" max="2" width="7.28515625" style="1" bestFit="1" customWidth="1"/>
    <col min="3" max="3" width="15.140625" style="1" customWidth="1"/>
    <col min="4" max="4" width="34.42578125" style="1" bestFit="1" customWidth="1"/>
    <col min="5" max="5" width="8.28515625" style="4" customWidth="1"/>
    <col min="6" max="6" width="5.7109375" style="1" bestFit="1" customWidth="1"/>
    <col min="7" max="7" width="44.28515625" style="1" customWidth="1"/>
    <col min="8" max="8" width="58.5703125" style="1" customWidth="1"/>
    <col min="9" max="9" width="9.140625" style="1"/>
    <col min="10" max="10" width="32.7109375" style="1" customWidth="1"/>
    <col min="11" max="16384" width="9.140625" style="1"/>
  </cols>
  <sheetData>
    <row r="1" spans="1:14" x14ac:dyDescent="0.2">
      <c r="A1" s="101" t="s">
        <v>64</v>
      </c>
      <c r="B1" s="102"/>
      <c r="C1" s="103"/>
      <c r="D1" s="104"/>
      <c r="E1" s="18"/>
    </row>
    <row r="2" spans="1:14" x14ac:dyDescent="0.2">
      <c r="A2" s="5" t="str">
        <f>'Technical evaluation'!A2</f>
        <v>CORP xxxx Tender</v>
      </c>
      <c r="B2" s="106"/>
      <c r="C2" s="106"/>
      <c r="D2" s="105"/>
    </row>
    <row r="3" spans="1:14" x14ac:dyDescent="0.2">
      <c r="A3" s="5" t="str">
        <f>'Technical evaluation'!A3</f>
        <v>Tenderer:</v>
      </c>
      <c r="B3" s="106"/>
      <c r="C3" s="106"/>
      <c r="D3" s="105"/>
    </row>
    <row r="4" spans="1:14" x14ac:dyDescent="0.2">
      <c r="A4" s="5" t="str">
        <f>'Technical evaluation'!$A$4</f>
        <v>Evaluated by:</v>
      </c>
      <c r="B4" s="106"/>
      <c r="C4" s="106"/>
    </row>
    <row r="5" spans="1:14" ht="13.5" thickBot="1" x14ac:dyDescent="0.25">
      <c r="A5" s="23"/>
      <c r="B5" s="22"/>
      <c r="C5" s="22"/>
    </row>
    <row r="6" spans="1:14" ht="18" x14ac:dyDescent="0.25">
      <c r="A6" s="107" t="s">
        <v>0</v>
      </c>
      <c r="B6" s="108"/>
      <c r="C6" s="108"/>
      <c r="D6" s="108"/>
      <c r="E6" s="108"/>
      <c r="F6" s="26"/>
      <c r="G6" s="25"/>
      <c r="H6" s="21"/>
      <c r="I6" s="20"/>
      <c r="J6" s="20"/>
      <c r="K6" s="20"/>
      <c r="L6" s="20"/>
      <c r="M6" s="20"/>
      <c r="N6" s="20"/>
    </row>
    <row r="7" spans="1:14" ht="18" x14ac:dyDescent="0.25">
      <c r="A7" s="19" t="s">
        <v>1</v>
      </c>
      <c r="B7" s="122"/>
      <c r="C7" s="122"/>
      <c r="D7" s="122"/>
      <c r="E7" s="122"/>
      <c r="F7" s="123"/>
      <c r="G7" s="124"/>
      <c r="H7" s="24"/>
      <c r="I7" s="20"/>
      <c r="J7" s="20"/>
      <c r="K7" s="20"/>
      <c r="L7" s="20"/>
      <c r="M7" s="20"/>
      <c r="N7" s="20"/>
    </row>
    <row r="8" spans="1:14" ht="18" x14ac:dyDescent="0.25">
      <c r="A8" s="19" t="str">
        <f>"2. All successful technical evaluations (above " &amp; 'Technical evaluation'!D6*100 &amp; "%) shall do a product demo of the proposed product to be presented to Eskom.  This is mandatory and will be scored separately."</f>
        <v>2. All successful technical evaluations (above 80%) shall do a product demo of the proposed product to be presented to Eskom.  This is mandatory and will be scored separately.</v>
      </c>
      <c r="B8" s="122"/>
      <c r="C8" s="122"/>
      <c r="D8" s="122"/>
      <c r="E8" s="122"/>
      <c r="F8" s="123"/>
      <c r="G8" s="124"/>
      <c r="H8" s="24"/>
      <c r="I8" s="20"/>
      <c r="J8" s="20"/>
      <c r="K8" s="20"/>
      <c r="L8" s="20"/>
      <c r="M8" s="20"/>
      <c r="N8" s="20"/>
    </row>
    <row r="9" spans="1:14" ht="18" x14ac:dyDescent="0.25">
      <c r="A9" s="19" t="s">
        <v>59</v>
      </c>
      <c r="B9" s="122"/>
      <c r="C9" s="122"/>
      <c r="D9" s="122"/>
      <c r="E9" s="122"/>
      <c r="F9" s="123"/>
      <c r="G9" s="124"/>
      <c r="H9" s="24"/>
      <c r="I9" s="20"/>
      <c r="J9" s="20"/>
      <c r="K9" s="20"/>
      <c r="L9" s="20"/>
      <c r="M9" s="20"/>
      <c r="N9" s="20"/>
    </row>
    <row r="10" spans="1:14" ht="18.75" thickBot="1" x14ac:dyDescent="0.3">
      <c r="A10" s="125" t="s">
        <v>60</v>
      </c>
      <c r="B10" s="126"/>
      <c r="C10" s="126"/>
      <c r="D10" s="126"/>
      <c r="E10" s="126"/>
      <c r="F10" s="127"/>
      <c r="G10" s="128"/>
      <c r="H10" s="129"/>
      <c r="I10" s="20"/>
      <c r="J10" s="20"/>
      <c r="K10" s="20"/>
      <c r="L10" s="20"/>
      <c r="M10" s="20"/>
      <c r="N10" s="20"/>
    </row>
    <row r="11" spans="1:14" x14ac:dyDescent="0.2">
      <c r="A11" s="23"/>
      <c r="B11" s="22"/>
      <c r="C11" s="22"/>
    </row>
    <row r="12" spans="1:14" x14ac:dyDescent="0.2">
      <c r="A12" s="18"/>
      <c r="B12" s="18"/>
      <c r="C12" s="18"/>
      <c r="D12" s="18"/>
      <c r="E12" s="79"/>
    </row>
    <row r="13" spans="1:14" x14ac:dyDescent="0.2">
      <c r="A13" s="78" t="s">
        <v>2</v>
      </c>
      <c r="D13" s="78" t="str">
        <f>"Technical Evaluation Scores (Threshold: " &amp; 'Technical evaluation'!D6*100 &amp; "%)"</f>
        <v>Technical Evaluation Scores (Threshold: 80%)</v>
      </c>
    </row>
    <row r="14" spans="1:14" ht="15" x14ac:dyDescent="0.25">
      <c r="A14" s="54" t="s">
        <v>3</v>
      </c>
      <c r="B14" s="12"/>
      <c r="C14"/>
      <c r="D14" s="54" t="s">
        <v>4</v>
      </c>
      <c r="E14" s="12"/>
      <c r="F14"/>
    </row>
    <row r="15" spans="1:14" ht="15" x14ac:dyDescent="0.25">
      <c r="A15" s="54" t="s">
        <v>5</v>
      </c>
      <c r="B15" s="55" t="s">
        <v>6</v>
      </c>
      <c r="C15"/>
      <c r="D15" s="54" t="s">
        <v>5</v>
      </c>
      <c r="E15" s="55" t="s">
        <v>6</v>
      </c>
      <c r="F15"/>
    </row>
    <row r="16" spans="1:14" ht="15" x14ac:dyDescent="0.25">
      <c r="A16" s="86" t="s">
        <v>7</v>
      </c>
      <c r="B16" s="91">
        <v>0.8543046357615891</v>
      </c>
      <c r="C16"/>
      <c r="D16" s="86" t="s">
        <v>7</v>
      </c>
      <c r="E16" s="91">
        <v>0</v>
      </c>
      <c r="F16"/>
    </row>
    <row r="17" spans="1:11" ht="15" x14ac:dyDescent="0.25">
      <c r="A17" s="87" t="s">
        <v>49</v>
      </c>
      <c r="B17" s="92">
        <v>0.14569536423841062</v>
      </c>
      <c r="C17"/>
      <c r="D17" s="87" t="s">
        <v>49</v>
      </c>
      <c r="E17" s="92">
        <v>0</v>
      </c>
      <c r="F17"/>
    </row>
    <row r="18" spans="1:11" ht="15" x14ac:dyDescent="0.25">
      <c r="A18" s="12" t="s">
        <v>6</v>
      </c>
      <c r="B18" s="121">
        <v>0.99999999999999978</v>
      </c>
      <c r="C18"/>
      <c r="D18" s="12" t="s">
        <v>6</v>
      </c>
      <c r="E18" s="93">
        <v>0</v>
      </c>
      <c r="F18"/>
    </row>
    <row r="19" spans="1:11" ht="15" x14ac:dyDescent="0.25">
      <c r="A19"/>
      <c r="B19"/>
      <c r="C19"/>
      <c r="D19"/>
      <c r="E19"/>
      <c r="F19"/>
    </row>
    <row r="20" spans="1:11" ht="15" x14ac:dyDescent="0.25">
      <c r="A20" s="3"/>
      <c r="D20"/>
      <c r="E20"/>
      <c r="F20"/>
    </row>
    <row r="21" spans="1:11" x14ac:dyDescent="0.2">
      <c r="A21" s="78" t="s">
        <v>58</v>
      </c>
      <c r="B21" s="76"/>
      <c r="D21" s="78" t="s">
        <v>101</v>
      </c>
    </row>
    <row r="22" spans="1:11" ht="15" x14ac:dyDescent="0.25">
      <c r="A22" s="12" t="s">
        <v>3</v>
      </c>
      <c r="B22" s="12"/>
      <c r="C22"/>
      <c r="D22" s="12" t="s">
        <v>4</v>
      </c>
      <c r="E22" s="12"/>
      <c r="F22"/>
    </row>
    <row r="23" spans="1:11" ht="15" x14ac:dyDescent="0.25">
      <c r="A23" s="12" t="s">
        <v>5</v>
      </c>
      <c r="B23" s="55" t="s">
        <v>6</v>
      </c>
      <c r="C23"/>
      <c r="D23" s="12" t="s">
        <v>5</v>
      </c>
      <c r="E23" s="55" t="s">
        <v>6</v>
      </c>
      <c r="F23"/>
    </row>
    <row r="24" spans="1:11" ht="15" x14ac:dyDescent="0.25">
      <c r="A24" s="12" t="s">
        <v>7</v>
      </c>
      <c r="B24" s="89">
        <v>1.0000000000000004</v>
      </c>
      <c r="C24"/>
      <c r="D24" s="12" t="s">
        <v>7</v>
      </c>
      <c r="E24" s="89">
        <v>0</v>
      </c>
      <c r="F24"/>
    </row>
    <row r="25" spans="1:11" ht="15" x14ac:dyDescent="0.25">
      <c r="A25" s="12" t="s">
        <v>8</v>
      </c>
      <c r="B25" s="94">
        <v>1.0000000000000004</v>
      </c>
      <c r="C25"/>
      <c r="D25" s="12" t="s">
        <v>8</v>
      </c>
      <c r="E25" s="90">
        <v>0</v>
      </c>
      <c r="F25"/>
    </row>
    <row r="26" spans="1:11" ht="15" x14ac:dyDescent="0.25">
      <c r="A26"/>
      <c r="B26"/>
      <c r="C26"/>
      <c r="D26"/>
      <c r="E26"/>
      <c r="F26"/>
      <c r="G26"/>
      <c r="H26"/>
      <c r="I26"/>
      <c r="J26"/>
      <c r="K26"/>
    </row>
    <row r="27" spans="1:11" ht="15" x14ac:dyDescent="0.25">
      <c r="A27"/>
      <c r="B27"/>
      <c r="C27"/>
      <c r="D27"/>
      <c r="E27"/>
      <c r="F27"/>
      <c r="G27"/>
      <c r="H27"/>
      <c r="I27"/>
      <c r="J27"/>
      <c r="K27"/>
    </row>
    <row r="28" spans="1:11" ht="15" x14ac:dyDescent="0.25">
      <c r="A28"/>
      <c r="B28"/>
      <c r="C28"/>
      <c r="D28" s="83"/>
      <c r="E28" s="12"/>
      <c r="F28"/>
      <c r="G28"/>
      <c r="H28"/>
      <c r="I28"/>
      <c r="J28"/>
      <c r="K28"/>
    </row>
    <row r="29" spans="1:11" ht="15" x14ac:dyDescent="0.25">
      <c r="A29"/>
      <c r="B29"/>
      <c r="C29"/>
      <c r="D29" s="12"/>
      <c r="E29" s="84"/>
      <c r="F29"/>
      <c r="G29"/>
      <c r="H29"/>
      <c r="I29"/>
      <c r="J29"/>
      <c r="K29"/>
    </row>
    <row r="30" spans="1:11" ht="15" x14ac:dyDescent="0.25">
      <c r="A30"/>
      <c r="B30"/>
      <c r="C30"/>
      <c r="D30" s="12"/>
      <c r="E30" s="84"/>
      <c r="F30"/>
      <c r="G30"/>
      <c r="H30"/>
      <c r="I30"/>
      <c r="J30"/>
      <c r="K30"/>
    </row>
    <row r="31" spans="1:11" ht="15" x14ac:dyDescent="0.25">
      <c r="A31"/>
      <c r="B31"/>
      <c r="C31"/>
      <c r="D31" s="83"/>
      <c r="E31" s="85"/>
      <c r="F31"/>
      <c r="G31"/>
      <c r="H31"/>
      <c r="I31"/>
      <c r="J31"/>
      <c r="K31"/>
    </row>
    <row r="32" spans="1:11" ht="15" x14ac:dyDescent="0.25">
      <c r="A32"/>
      <c r="B32"/>
      <c r="C32"/>
      <c r="D32"/>
      <c r="E32"/>
      <c r="F32"/>
      <c r="G32"/>
      <c r="H32"/>
      <c r="I32"/>
      <c r="J32"/>
      <c r="K32"/>
    </row>
    <row r="33" spans="1:11" ht="15" x14ac:dyDescent="0.25">
      <c r="A33"/>
      <c r="B33"/>
      <c r="C33"/>
      <c r="D33"/>
      <c r="E33"/>
      <c r="F33"/>
      <c r="G33"/>
      <c r="H33"/>
      <c r="I33"/>
      <c r="J33"/>
      <c r="K33"/>
    </row>
    <row r="34" spans="1:11" ht="15" x14ac:dyDescent="0.25">
      <c r="A34"/>
      <c r="B34"/>
      <c r="C34"/>
      <c r="D34"/>
      <c r="E34"/>
      <c r="F34"/>
      <c r="G34"/>
      <c r="H34"/>
      <c r="I34"/>
      <c r="J34"/>
      <c r="K34"/>
    </row>
    <row r="35" spans="1:11" ht="15" x14ac:dyDescent="0.25">
      <c r="A35"/>
      <c r="B35"/>
      <c r="C35"/>
      <c r="D35"/>
      <c r="E35"/>
      <c r="F35"/>
      <c r="G35"/>
      <c r="H35"/>
      <c r="I35"/>
      <c r="J35"/>
      <c r="K35"/>
    </row>
    <row r="36" spans="1:11" ht="15" x14ac:dyDescent="0.25">
      <c r="D36"/>
      <c r="E36"/>
      <c r="F36"/>
      <c r="G36"/>
      <c r="H36"/>
      <c r="I36"/>
      <c r="J36"/>
      <c r="K36"/>
    </row>
    <row r="37" spans="1:11" ht="15" x14ac:dyDescent="0.25">
      <c r="D37"/>
      <c r="E37"/>
      <c r="F37"/>
      <c r="G37"/>
      <c r="H37"/>
      <c r="I37"/>
      <c r="J37"/>
      <c r="K37"/>
    </row>
    <row r="38" spans="1:11" ht="15" x14ac:dyDescent="0.25">
      <c r="D38"/>
      <c r="E38"/>
      <c r="F38"/>
      <c r="G38"/>
      <c r="H38"/>
      <c r="I38"/>
      <c r="J38"/>
      <c r="K38"/>
    </row>
    <row r="39" spans="1:11" ht="15" x14ac:dyDescent="0.25">
      <c r="D39"/>
      <c r="E39"/>
      <c r="F39"/>
      <c r="G39"/>
      <c r="H39"/>
      <c r="I39"/>
      <c r="J39"/>
      <c r="K39"/>
    </row>
    <row r="40" spans="1:11" ht="15" x14ac:dyDescent="0.25">
      <c r="D40"/>
      <c r="E40"/>
      <c r="F40"/>
      <c r="G40"/>
      <c r="H40"/>
      <c r="I40"/>
      <c r="J40"/>
      <c r="K40"/>
    </row>
  </sheetData>
  <customSheetViews>
    <customSheetView guid="{0B0F6DEC-D23F-4278-910B-F2780CC5E1BF}" fitToPage="1">
      <selection activeCell="A12" sqref="A12"/>
      <pageMargins left="0" right="0" top="0" bottom="0" header="0" footer="0"/>
      <pageSetup paperSize="9" scale="99" orientation="portrait" verticalDpi="0" r:id="rId3"/>
      <headerFooter>
        <oddHeader>&amp;L&amp;F&amp;R&amp;A</oddHeader>
        <oddFooter>&amp;L&amp;D&amp;RPage &amp;P of &amp;N</oddFooter>
      </headerFooter>
    </customSheetView>
  </customSheetViews>
  <mergeCells count="6">
    <mergeCell ref="A6:E6"/>
    <mergeCell ref="A1:C1"/>
    <mergeCell ref="D1:D3"/>
    <mergeCell ref="B2:C2"/>
    <mergeCell ref="B3:C3"/>
    <mergeCell ref="B4:C4"/>
  </mergeCells>
  <pageMargins left="0.70866141732283472" right="0.70866141732283472" top="0.74803149606299213" bottom="0.74803149606299213" header="0.31496062992125984" footer="0.31496062992125984"/>
  <pageSetup paperSize="9" scale="99" orientation="portrait" r:id="rId4"/>
  <headerFooter>
    <oddHeader>&amp;L&amp;F&amp;R&amp;A</oddHeader>
    <oddFooter>&amp;L&amp;D&amp;RPage &amp;P of &amp;N</oddFooter>
  </headerFooter>
  <drawing r:id="rId5"/>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L40"/>
  <sheetViews>
    <sheetView zoomScale="85" zoomScaleNormal="85" workbookViewId="0">
      <pane xSplit="1" ySplit="8" topLeftCell="B27" activePane="bottomRight" state="frozen"/>
      <selection pane="topRight" activeCell="B1" sqref="B1"/>
      <selection pane="bottomLeft" activeCell="A9" sqref="A9"/>
      <selection pane="bottomRight" activeCell="G27" sqref="G27"/>
    </sheetView>
  </sheetViews>
  <sheetFormatPr defaultColWidth="9.140625" defaultRowHeight="12.75" x14ac:dyDescent="0.2"/>
  <cols>
    <col min="1" max="1" width="7.42578125" style="4" bestFit="1" customWidth="1"/>
    <col min="2" max="2" width="18.85546875" style="9" customWidth="1"/>
    <col min="3" max="3" width="11.28515625" style="9" bestFit="1" customWidth="1"/>
    <col min="4" max="4" width="62.7109375" style="9" customWidth="1"/>
    <col min="5" max="5" width="61" style="9" customWidth="1"/>
    <col min="6" max="6" width="21" style="4" customWidth="1"/>
    <col min="7" max="7" width="21.5703125" style="4" customWidth="1"/>
    <col min="8" max="8" width="11.42578125" style="4" customWidth="1"/>
    <col min="9" max="9" width="14.140625" style="4" customWidth="1"/>
    <col min="10" max="10" width="48.85546875" style="6" customWidth="1"/>
    <col min="11" max="11" width="23.140625" style="4" customWidth="1"/>
    <col min="12" max="12" width="15.140625" style="4" customWidth="1"/>
    <col min="13" max="16384" width="9.140625" style="1"/>
  </cols>
  <sheetData>
    <row r="1" spans="1:12" x14ac:dyDescent="0.2">
      <c r="A1" s="109" t="str">
        <f>Summary!A1</f>
        <v>E-Learning software</v>
      </c>
      <c r="B1" s="109"/>
      <c r="C1" s="80"/>
      <c r="D1" s="13"/>
      <c r="E1" s="13"/>
    </row>
    <row r="2" spans="1:12" x14ac:dyDescent="0.2">
      <c r="A2" s="109" t="s">
        <v>9</v>
      </c>
      <c r="B2" s="109"/>
      <c r="C2" s="88">
        <f>Summary!B2</f>
        <v>0</v>
      </c>
      <c r="D2" s="14"/>
      <c r="E2" s="14"/>
    </row>
    <row r="3" spans="1:12" x14ac:dyDescent="0.2">
      <c r="A3" s="109" t="s">
        <v>10</v>
      </c>
      <c r="B3" s="109"/>
      <c r="C3" s="88">
        <f>Summary!B3</f>
        <v>0</v>
      </c>
      <c r="D3" s="15"/>
      <c r="E3" s="15"/>
    </row>
    <row r="4" spans="1:12" x14ac:dyDescent="0.2">
      <c r="A4" s="109" t="s">
        <v>11</v>
      </c>
      <c r="B4" s="109"/>
      <c r="C4" s="88">
        <f>Summary!B4</f>
        <v>0</v>
      </c>
      <c r="D4" s="15"/>
      <c r="E4" s="15"/>
    </row>
    <row r="6" spans="1:12" x14ac:dyDescent="0.2">
      <c r="A6" s="110" t="s">
        <v>12</v>
      </c>
      <c r="B6" s="110"/>
      <c r="C6" s="53" t="s">
        <v>62</v>
      </c>
      <c r="D6" s="95">
        <v>0.8</v>
      </c>
      <c r="E6" s="7"/>
    </row>
    <row r="7" spans="1:12" ht="39.75" customHeight="1" x14ac:dyDescent="0.2">
      <c r="A7" s="10"/>
      <c r="B7" s="7"/>
      <c r="C7" s="7"/>
      <c r="D7" s="8"/>
      <c r="E7" s="8"/>
      <c r="G7" s="115" t="s">
        <v>61</v>
      </c>
      <c r="H7" s="116"/>
      <c r="I7" s="117"/>
      <c r="J7" s="112" t="s">
        <v>13</v>
      </c>
      <c r="K7" s="113"/>
      <c r="L7" s="114"/>
    </row>
    <row r="8" spans="1:12" ht="25.5" x14ac:dyDescent="0.2">
      <c r="A8" s="28" t="s">
        <v>14</v>
      </c>
      <c r="B8" s="28" t="s">
        <v>5</v>
      </c>
      <c r="C8" s="28" t="s">
        <v>15</v>
      </c>
      <c r="D8" s="27" t="s">
        <v>16</v>
      </c>
      <c r="E8" s="27" t="s">
        <v>17</v>
      </c>
      <c r="F8" s="29" t="s">
        <v>18</v>
      </c>
      <c r="G8" s="30" t="s">
        <v>19</v>
      </c>
      <c r="H8" s="31" t="s">
        <v>20</v>
      </c>
      <c r="I8" s="31" t="s">
        <v>21</v>
      </c>
      <c r="J8" s="32" t="s">
        <v>22</v>
      </c>
      <c r="K8" s="32" t="s">
        <v>23</v>
      </c>
      <c r="L8" s="32" t="s">
        <v>24</v>
      </c>
    </row>
    <row r="9" spans="1:12" ht="51" x14ac:dyDescent="0.2">
      <c r="A9" s="33">
        <v>1</v>
      </c>
      <c r="B9" s="34" t="s">
        <v>7</v>
      </c>
      <c r="C9" s="34" t="s">
        <v>25</v>
      </c>
      <c r="D9" s="96" t="s">
        <v>65</v>
      </c>
      <c r="E9" s="96" t="s">
        <v>66</v>
      </c>
      <c r="F9" s="35"/>
      <c r="G9" s="36" t="s">
        <v>28</v>
      </c>
      <c r="H9" s="37">
        <f>IF(G9='Priority Ratings'!$C$21,'Priority Ratings'!$B$21,IF(G9='Priority Ratings'!$C$22,'Priority Ratings'!$B$22,IF(G9='Priority Ratings'!$C$23,'Priority Ratings'!$B$23,IF(G9='Priority Ratings'!$C$24,'Priority Ratings'!$B$24,IF(G9='Priority Ratings'!$C$25,'Priority Ratings'!$B$25,IF(G9='Priority Ratings'!$C$26,'Priority Ratings'!$B$26,IF(G9='Priority Ratings'!$C$27,'Priority Ratings'!$B$27,"No Rating")))))))</f>
        <v>5</v>
      </c>
      <c r="I9" s="38">
        <f t="shared" ref="I9:I31" si="0">H9/H$40</f>
        <v>2.976190476190476E-2</v>
      </c>
      <c r="J9" s="39" t="s">
        <v>27</v>
      </c>
      <c r="K9" s="40"/>
      <c r="L9" s="38">
        <f t="shared" ref="L9:L38" si="1">I9*K9</f>
        <v>0</v>
      </c>
    </row>
    <row r="10" spans="1:12" ht="76.5" x14ac:dyDescent="0.2">
      <c r="A10" s="33">
        <v>2</v>
      </c>
      <c r="B10" s="34" t="s">
        <v>7</v>
      </c>
      <c r="C10" s="34" t="s">
        <v>25</v>
      </c>
      <c r="D10" s="96" t="s">
        <v>67</v>
      </c>
      <c r="E10" s="11" t="s">
        <v>56</v>
      </c>
      <c r="F10" s="35"/>
      <c r="G10" s="36" t="s">
        <v>28</v>
      </c>
      <c r="H10" s="37">
        <f>IF(G10='Priority Ratings'!$C$21,'Priority Ratings'!$B$21,IF(G10='Priority Ratings'!$C$22,'Priority Ratings'!$B$22,IF(G10='Priority Ratings'!$C$23,'Priority Ratings'!$B$23,IF(G10='Priority Ratings'!$C$24,'Priority Ratings'!$B$24,IF(G10='Priority Ratings'!$C$25,'Priority Ratings'!$B$25,IF(G10='Priority Ratings'!$C$26,'Priority Ratings'!$B$26,IF(G10='Priority Ratings'!$C$27,'Priority Ratings'!$B$27,"No Rating")))))))</f>
        <v>5</v>
      </c>
      <c r="I10" s="38">
        <f t="shared" si="0"/>
        <v>2.976190476190476E-2</v>
      </c>
      <c r="J10" s="39" t="s">
        <v>27</v>
      </c>
      <c r="K10" s="40"/>
      <c r="L10" s="38">
        <f t="shared" si="1"/>
        <v>0</v>
      </c>
    </row>
    <row r="11" spans="1:12" ht="102" x14ac:dyDescent="0.2">
      <c r="A11" s="33">
        <v>3</v>
      </c>
      <c r="B11" s="34" t="s">
        <v>7</v>
      </c>
      <c r="C11" s="34" t="s">
        <v>25</v>
      </c>
      <c r="D11" s="96" t="s">
        <v>84</v>
      </c>
      <c r="E11" s="96" t="s">
        <v>85</v>
      </c>
      <c r="F11" s="35"/>
      <c r="G11" s="36" t="s">
        <v>28</v>
      </c>
      <c r="H11" s="37">
        <f>IF(G11='Priority Ratings'!$C$21,'Priority Ratings'!$B$21,IF(G11='Priority Ratings'!$C$22,'Priority Ratings'!$B$22,IF(G11='Priority Ratings'!$C$23,'Priority Ratings'!$B$23,IF(G11='Priority Ratings'!$C$24,'Priority Ratings'!$B$24,IF(G11='Priority Ratings'!$C$25,'Priority Ratings'!$B$25,IF(G11='Priority Ratings'!$C$26,'Priority Ratings'!$B$26,IF(G11='Priority Ratings'!$C$27,'Priority Ratings'!$B$27,"No Rating")))))))</f>
        <v>5</v>
      </c>
      <c r="I11" s="38">
        <f t="shared" si="0"/>
        <v>2.976190476190476E-2</v>
      </c>
      <c r="J11" s="39" t="s">
        <v>27</v>
      </c>
      <c r="K11" s="40"/>
      <c r="L11" s="38">
        <f t="shared" si="1"/>
        <v>0</v>
      </c>
    </row>
    <row r="12" spans="1:12" ht="51" x14ac:dyDescent="0.2">
      <c r="A12" s="33">
        <v>4</v>
      </c>
      <c r="B12" s="34" t="s">
        <v>7</v>
      </c>
      <c r="C12" s="34" t="s">
        <v>25</v>
      </c>
      <c r="D12" s="96" t="s">
        <v>87</v>
      </c>
      <c r="E12" s="96" t="s">
        <v>85</v>
      </c>
      <c r="F12" s="35"/>
      <c r="G12" s="36" t="s">
        <v>28</v>
      </c>
      <c r="H12" s="37">
        <f>IF(G12='Priority Ratings'!$C$21,'Priority Ratings'!$B$21,IF(G12='Priority Ratings'!$C$22,'Priority Ratings'!$B$22,IF(G12='Priority Ratings'!$C$23,'Priority Ratings'!$B$23,IF(G12='Priority Ratings'!$C$24,'Priority Ratings'!$B$24,IF(G12='Priority Ratings'!$C$25,'Priority Ratings'!$B$25,IF(G12='Priority Ratings'!$C$26,'Priority Ratings'!$B$26,IF(G12='Priority Ratings'!$C$27,'Priority Ratings'!$B$27,"No Rating")))))))</f>
        <v>5</v>
      </c>
      <c r="I12" s="38">
        <f t="shared" si="0"/>
        <v>2.976190476190476E-2</v>
      </c>
      <c r="J12" s="39" t="s">
        <v>27</v>
      </c>
      <c r="K12" s="40"/>
      <c r="L12" s="38">
        <f>I12*K12</f>
        <v>0</v>
      </c>
    </row>
    <row r="13" spans="1:12" ht="122.25" customHeight="1" x14ac:dyDescent="0.2">
      <c r="A13" s="33">
        <v>5</v>
      </c>
      <c r="B13" s="34" t="s">
        <v>7</v>
      </c>
      <c r="C13" s="34" t="s">
        <v>25</v>
      </c>
      <c r="D13" s="96" t="s">
        <v>86</v>
      </c>
      <c r="E13" s="11" t="s">
        <v>56</v>
      </c>
      <c r="F13" s="35"/>
      <c r="G13" s="36" t="s">
        <v>28</v>
      </c>
      <c r="H13" s="37">
        <f>IF(G13='Priority Ratings'!$C$21,'Priority Ratings'!$B$21,IF(G13='Priority Ratings'!$C$22,'Priority Ratings'!$B$22,IF(G13='Priority Ratings'!$C$23,'Priority Ratings'!$B$23,IF(G13='Priority Ratings'!$C$24,'Priority Ratings'!$B$24,IF(G13='Priority Ratings'!$C$25,'Priority Ratings'!$B$25,IF(G13='Priority Ratings'!$C$26,'Priority Ratings'!$B$26,IF(G13='Priority Ratings'!$C$27,'Priority Ratings'!$B$27,"No Rating")))))))</f>
        <v>5</v>
      </c>
      <c r="I13" s="38">
        <f t="shared" si="0"/>
        <v>2.976190476190476E-2</v>
      </c>
      <c r="J13" s="39" t="s">
        <v>27</v>
      </c>
      <c r="K13" s="40"/>
      <c r="L13" s="38">
        <f>I13*K13</f>
        <v>0</v>
      </c>
    </row>
    <row r="14" spans="1:12" ht="138.19999999999999" customHeight="1" x14ac:dyDescent="0.2">
      <c r="A14" s="33">
        <v>6</v>
      </c>
      <c r="B14" s="34" t="s">
        <v>7</v>
      </c>
      <c r="C14" s="34" t="s">
        <v>25</v>
      </c>
      <c r="D14" s="96" t="s">
        <v>68</v>
      </c>
      <c r="E14" s="11" t="s">
        <v>56</v>
      </c>
      <c r="F14" s="35"/>
      <c r="G14" s="36" t="s">
        <v>28</v>
      </c>
      <c r="H14" s="37">
        <f>IF(G14='Priority Ratings'!$C$21,'Priority Ratings'!$B$21,IF(G14='Priority Ratings'!$C$22,'Priority Ratings'!$B$22,IF(G14='Priority Ratings'!$C$23,'Priority Ratings'!$B$23,IF(G14='Priority Ratings'!$C$24,'Priority Ratings'!$B$24,IF(G14='Priority Ratings'!$C$25,'Priority Ratings'!$B$25,IF(G14='Priority Ratings'!$C$26,'Priority Ratings'!$B$26,IF(G14='Priority Ratings'!$C$27,'Priority Ratings'!$B$27,"No Rating")))))))</f>
        <v>5</v>
      </c>
      <c r="I14" s="38">
        <f t="shared" si="0"/>
        <v>2.976190476190476E-2</v>
      </c>
      <c r="J14" s="39" t="s">
        <v>27</v>
      </c>
      <c r="K14" s="40"/>
      <c r="L14" s="38">
        <f>I14*K14</f>
        <v>0</v>
      </c>
    </row>
    <row r="15" spans="1:12" s="2" customFormat="1" ht="51" x14ac:dyDescent="0.2">
      <c r="A15" s="33">
        <v>7</v>
      </c>
      <c r="B15" s="34" t="s">
        <v>7</v>
      </c>
      <c r="C15" s="34" t="s">
        <v>25</v>
      </c>
      <c r="D15" s="96" t="s">
        <v>75</v>
      </c>
      <c r="E15" s="11" t="s">
        <v>56</v>
      </c>
      <c r="F15" s="41" t="s">
        <v>30</v>
      </c>
      <c r="G15" s="36" t="s">
        <v>28</v>
      </c>
      <c r="H15" s="37">
        <f>IF(G15='Priority Ratings'!$C$21,'Priority Ratings'!$B$21,IF(G15='Priority Ratings'!$C$22,'Priority Ratings'!$B$22,IF(G15='Priority Ratings'!$C$23,'Priority Ratings'!$B$23,IF(G15='Priority Ratings'!$C$24,'Priority Ratings'!$B$24,IF(G15='Priority Ratings'!$C$25,'Priority Ratings'!$B$25,IF(G15='Priority Ratings'!$C$26,'Priority Ratings'!$B$26,IF(G15='Priority Ratings'!$C$27,'Priority Ratings'!$B$27,"No Rating")))))))</f>
        <v>5</v>
      </c>
      <c r="I15" s="38">
        <f t="shared" si="0"/>
        <v>2.976190476190476E-2</v>
      </c>
      <c r="J15" s="39" t="s">
        <v>27</v>
      </c>
      <c r="K15" s="40"/>
      <c r="L15" s="38">
        <f t="shared" si="1"/>
        <v>0</v>
      </c>
    </row>
    <row r="16" spans="1:12" s="2" customFormat="1" ht="51" x14ac:dyDescent="0.2">
      <c r="A16" s="33">
        <v>8</v>
      </c>
      <c r="B16" s="34" t="s">
        <v>7</v>
      </c>
      <c r="C16" s="34" t="s">
        <v>25</v>
      </c>
      <c r="D16" s="96" t="s">
        <v>76</v>
      </c>
      <c r="E16" s="11" t="s">
        <v>56</v>
      </c>
      <c r="F16" s="41"/>
      <c r="G16" s="36" t="s">
        <v>43</v>
      </c>
      <c r="H16" s="37">
        <f>IF(G16='Priority Ratings'!$C$21,'Priority Ratings'!$B$21,IF(G16='Priority Ratings'!$C$22,'Priority Ratings'!$B$22,IF(G16='Priority Ratings'!$C$23,'Priority Ratings'!$B$23,IF(G16='Priority Ratings'!$C$24,'Priority Ratings'!$B$24,IF(G16='Priority Ratings'!$C$25,'Priority Ratings'!$B$25,IF(G16='Priority Ratings'!$C$26,'Priority Ratings'!$B$26,IF(G16='Priority Ratings'!$C$27,'Priority Ratings'!$B$27,"No Rating")))))))</f>
        <v>1</v>
      </c>
      <c r="I16" s="38">
        <f t="shared" si="0"/>
        <v>5.9523809523809521E-3</v>
      </c>
      <c r="J16" s="39" t="s">
        <v>27</v>
      </c>
      <c r="K16" s="40"/>
      <c r="L16" s="38">
        <f t="shared" ref="L16" si="2">I16*K16</f>
        <v>0</v>
      </c>
    </row>
    <row r="17" spans="1:12" ht="89.25" x14ac:dyDescent="0.2">
      <c r="A17" s="33">
        <v>9</v>
      </c>
      <c r="B17" s="34" t="s">
        <v>7</v>
      </c>
      <c r="C17" s="34" t="s">
        <v>25</v>
      </c>
      <c r="D17" s="96" t="s">
        <v>69</v>
      </c>
      <c r="E17" s="11" t="s">
        <v>56</v>
      </c>
      <c r="F17" s="35"/>
      <c r="G17" s="36" t="s">
        <v>28</v>
      </c>
      <c r="H17" s="37">
        <f>IF(G17='Priority Ratings'!$C$21,'Priority Ratings'!$B$21,IF(G17='Priority Ratings'!$C$22,'Priority Ratings'!$B$22,IF(G17='Priority Ratings'!$C$23,'Priority Ratings'!$B$23,IF(G17='Priority Ratings'!$C$24,'Priority Ratings'!$B$24,IF(G17='Priority Ratings'!$C$25,'Priority Ratings'!$B$25,IF(G17='Priority Ratings'!$C$26,'Priority Ratings'!$B$26,IF(G17='Priority Ratings'!$C$27,'Priority Ratings'!$B$27,"No Rating")))))))</f>
        <v>5</v>
      </c>
      <c r="I17" s="38">
        <f t="shared" si="0"/>
        <v>2.976190476190476E-2</v>
      </c>
      <c r="J17" s="39" t="s">
        <v>27</v>
      </c>
      <c r="K17" s="40"/>
      <c r="L17" s="38">
        <f t="shared" si="1"/>
        <v>0</v>
      </c>
    </row>
    <row r="18" spans="1:12" ht="83.25" customHeight="1" x14ac:dyDescent="0.2">
      <c r="A18" s="33">
        <v>10</v>
      </c>
      <c r="B18" s="34" t="s">
        <v>7</v>
      </c>
      <c r="C18" s="34" t="s">
        <v>25</v>
      </c>
      <c r="D18" s="96" t="s">
        <v>70</v>
      </c>
      <c r="E18" s="11" t="s">
        <v>56</v>
      </c>
      <c r="F18" s="35"/>
      <c r="G18" s="36" t="s">
        <v>28</v>
      </c>
      <c r="H18" s="37">
        <f>IF(G18='Priority Ratings'!$C$21,'Priority Ratings'!$B$21,IF(G18='Priority Ratings'!$C$22,'Priority Ratings'!$B$22,IF(G18='Priority Ratings'!$C$23,'Priority Ratings'!$B$23,IF(G18='Priority Ratings'!$C$24,'Priority Ratings'!$B$24,IF(G18='Priority Ratings'!$C$25,'Priority Ratings'!$B$25,IF(G18='Priority Ratings'!$C$26,'Priority Ratings'!$B$26,IF(G18='Priority Ratings'!$C$27,'Priority Ratings'!$B$27,"No Rating")))))))</f>
        <v>5</v>
      </c>
      <c r="I18" s="38">
        <f t="shared" si="0"/>
        <v>2.976190476190476E-2</v>
      </c>
      <c r="J18" s="39" t="s">
        <v>27</v>
      </c>
      <c r="K18" s="40"/>
      <c r="L18" s="38">
        <f t="shared" si="1"/>
        <v>0</v>
      </c>
    </row>
    <row r="19" spans="1:12" ht="51" x14ac:dyDescent="0.2">
      <c r="A19" s="33">
        <v>11</v>
      </c>
      <c r="B19" s="34" t="s">
        <v>7</v>
      </c>
      <c r="C19" s="34" t="s">
        <v>25</v>
      </c>
      <c r="D19" s="96" t="s">
        <v>71</v>
      </c>
      <c r="E19" s="11" t="s">
        <v>56</v>
      </c>
      <c r="F19" s="35"/>
      <c r="G19" s="36" t="s">
        <v>28</v>
      </c>
      <c r="H19" s="37">
        <f>IF(G19='Priority Ratings'!$C$21,'Priority Ratings'!$B$21,IF(G19='Priority Ratings'!$C$22,'Priority Ratings'!$B$22,IF(G19='Priority Ratings'!$C$23,'Priority Ratings'!$B$23,IF(G19='Priority Ratings'!$C$24,'Priority Ratings'!$B$24,IF(G19='Priority Ratings'!$C$25,'Priority Ratings'!$B$25,IF(G19='Priority Ratings'!$C$26,'Priority Ratings'!$B$26,IF(G19='Priority Ratings'!$C$27,'Priority Ratings'!$B$27,"No Rating")))))))</f>
        <v>5</v>
      </c>
      <c r="I19" s="38">
        <f t="shared" si="0"/>
        <v>2.976190476190476E-2</v>
      </c>
      <c r="J19" s="39" t="s">
        <v>27</v>
      </c>
      <c r="K19" s="40"/>
      <c r="L19" s="38">
        <f t="shared" si="1"/>
        <v>0</v>
      </c>
    </row>
    <row r="20" spans="1:12" ht="51" x14ac:dyDescent="0.2">
      <c r="A20" s="33">
        <v>12</v>
      </c>
      <c r="B20" s="34" t="s">
        <v>7</v>
      </c>
      <c r="C20" s="34" t="s">
        <v>25</v>
      </c>
      <c r="D20" s="96" t="s">
        <v>72</v>
      </c>
      <c r="E20" s="11" t="s">
        <v>56</v>
      </c>
      <c r="F20" s="35"/>
      <c r="G20" s="36" t="s">
        <v>28</v>
      </c>
      <c r="H20" s="37">
        <f>IF(G20='Priority Ratings'!$C$21,'Priority Ratings'!$B$21,IF(G20='Priority Ratings'!$C$22,'Priority Ratings'!$B$22,IF(G20='Priority Ratings'!$C$23,'Priority Ratings'!$B$23,IF(G20='Priority Ratings'!$C$24,'Priority Ratings'!$B$24,IF(G20='Priority Ratings'!$C$25,'Priority Ratings'!$B$25,IF(G20='Priority Ratings'!$C$26,'Priority Ratings'!$B$26,IF(G20='Priority Ratings'!$C$27,'Priority Ratings'!$B$27,"No Rating")))))))</f>
        <v>5</v>
      </c>
      <c r="I20" s="38">
        <f t="shared" si="0"/>
        <v>2.976190476190476E-2</v>
      </c>
      <c r="J20" s="39" t="s">
        <v>27</v>
      </c>
      <c r="K20" s="40"/>
      <c r="L20" s="38">
        <f t="shared" si="1"/>
        <v>0</v>
      </c>
    </row>
    <row r="21" spans="1:12" ht="51" x14ac:dyDescent="0.2">
      <c r="A21" s="33">
        <v>13</v>
      </c>
      <c r="B21" s="34" t="s">
        <v>7</v>
      </c>
      <c r="C21" s="34" t="s">
        <v>25</v>
      </c>
      <c r="D21" s="96" t="s">
        <v>73</v>
      </c>
      <c r="E21" s="11" t="s">
        <v>56</v>
      </c>
      <c r="F21" s="35"/>
      <c r="G21" s="36" t="s">
        <v>28</v>
      </c>
      <c r="H21" s="37">
        <f>IF(G21='Priority Ratings'!$C$21,'Priority Ratings'!$B$21,IF(G21='Priority Ratings'!$C$22,'Priority Ratings'!$B$22,IF(G21='Priority Ratings'!$C$23,'Priority Ratings'!$B$23,IF(G21='Priority Ratings'!$C$24,'Priority Ratings'!$B$24,IF(G21='Priority Ratings'!$C$25,'Priority Ratings'!$B$25,IF(G21='Priority Ratings'!$C$26,'Priority Ratings'!$B$26,IF(G21='Priority Ratings'!$C$27,'Priority Ratings'!$B$27,"No Rating")))))))</f>
        <v>5</v>
      </c>
      <c r="I21" s="38">
        <f t="shared" si="0"/>
        <v>2.976190476190476E-2</v>
      </c>
      <c r="J21" s="39" t="s">
        <v>27</v>
      </c>
      <c r="K21" s="40"/>
      <c r="L21" s="38">
        <f t="shared" si="1"/>
        <v>0</v>
      </c>
    </row>
    <row r="22" spans="1:12" ht="51" x14ac:dyDescent="0.2">
      <c r="A22" s="33">
        <v>14</v>
      </c>
      <c r="B22" s="34" t="s">
        <v>7</v>
      </c>
      <c r="C22" s="34" t="s">
        <v>25</v>
      </c>
      <c r="D22" s="96" t="s">
        <v>74</v>
      </c>
      <c r="E22" s="11" t="s">
        <v>56</v>
      </c>
      <c r="F22" s="35"/>
      <c r="G22" s="36" t="s">
        <v>31</v>
      </c>
      <c r="H22" s="37">
        <f>IF(G22='Priority Ratings'!$C$21,'Priority Ratings'!$B$21,IF(G22='Priority Ratings'!$C$22,'Priority Ratings'!$B$22,IF(G22='Priority Ratings'!$C$23,'Priority Ratings'!$B$23,IF(G22='Priority Ratings'!$C$24,'Priority Ratings'!$B$24,IF(G22='Priority Ratings'!$C$25,'Priority Ratings'!$B$25,IF(G22='Priority Ratings'!$C$26,'Priority Ratings'!$B$26,IF(G22='Priority Ratings'!$C$27,'Priority Ratings'!$B$27,"No Rating")))))))</f>
        <v>2</v>
      </c>
      <c r="I22" s="38">
        <f t="shared" si="0"/>
        <v>1.1904761904761904E-2</v>
      </c>
      <c r="J22" s="39" t="s">
        <v>27</v>
      </c>
      <c r="K22" s="40"/>
      <c r="L22" s="38">
        <f t="shared" ref="L22:L30" si="3">I22*K22</f>
        <v>0</v>
      </c>
    </row>
    <row r="23" spans="1:12" ht="76.5" x14ac:dyDescent="0.2">
      <c r="A23" s="33">
        <v>15</v>
      </c>
      <c r="B23" s="34" t="s">
        <v>7</v>
      </c>
      <c r="C23" s="34" t="s">
        <v>25</v>
      </c>
      <c r="D23" s="96" t="s">
        <v>77</v>
      </c>
      <c r="E23" s="96" t="s">
        <v>78</v>
      </c>
      <c r="F23" s="35"/>
      <c r="G23" s="36" t="s">
        <v>28</v>
      </c>
      <c r="H23" s="37">
        <f>IF(G23='Priority Ratings'!$C$21,'Priority Ratings'!$B$21,IF(G23='Priority Ratings'!$C$22,'Priority Ratings'!$B$22,IF(G23='Priority Ratings'!$C$23,'Priority Ratings'!$B$23,IF(G23='Priority Ratings'!$C$24,'Priority Ratings'!$B$24,IF(G23='Priority Ratings'!$C$25,'Priority Ratings'!$B$25,IF(G23='Priority Ratings'!$C$26,'Priority Ratings'!$B$26,IF(G23='Priority Ratings'!$C$27,'Priority Ratings'!$B$27,"No Rating")))))))</f>
        <v>5</v>
      </c>
      <c r="I23" s="38">
        <f t="shared" si="0"/>
        <v>2.976190476190476E-2</v>
      </c>
      <c r="J23" s="39" t="s">
        <v>27</v>
      </c>
      <c r="K23" s="40"/>
      <c r="L23" s="38">
        <f t="shared" si="3"/>
        <v>0</v>
      </c>
    </row>
    <row r="24" spans="1:12" ht="102" x14ac:dyDescent="0.2">
      <c r="A24" s="33">
        <v>16</v>
      </c>
      <c r="B24" s="34" t="s">
        <v>7</v>
      </c>
      <c r="C24" s="34" t="s">
        <v>25</v>
      </c>
      <c r="D24" s="96" t="s">
        <v>79</v>
      </c>
      <c r="E24" s="11" t="s">
        <v>56</v>
      </c>
      <c r="F24" s="35"/>
      <c r="G24" s="36" t="s">
        <v>28</v>
      </c>
      <c r="H24" s="37">
        <f>IF(G24='Priority Ratings'!$C$21,'Priority Ratings'!$B$21,IF(G24='Priority Ratings'!$C$22,'Priority Ratings'!$B$22,IF(G24='Priority Ratings'!$C$23,'Priority Ratings'!$B$23,IF(G24='Priority Ratings'!$C$24,'Priority Ratings'!$B$24,IF(G24='Priority Ratings'!$C$25,'Priority Ratings'!$B$25,IF(G24='Priority Ratings'!$C$26,'Priority Ratings'!$B$26,IF(G24='Priority Ratings'!$C$27,'Priority Ratings'!$B$27,"No Rating")))))))</f>
        <v>5</v>
      </c>
      <c r="I24" s="38">
        <f t="shared" si="0"/>
        <v>2.976190476190476E-2</v>
      </c>
      <c r="J24" s="39" t="s">
        <v>27</v>
      </c>
      <c r="K24" s="40"/>
      <c r="L24" s="38">
        <f t="shared" si="3"/>
        <v>0</v>
      </c>
    </row>
    <row r="25" spans="1:12" ht="63.75" x14ac:dyDescent="0.2">
      <c r="A25" s="33">
        <v>17</v>
      </c>
      <c r="B25" s="34" t="s">
        <v>7</v>
      </c>
      <c r="C25" s="34" t="s">
        <v>25</v>
      </c>
      <c r="D25" s="96" t="s">
        <v>80</v>
      </c>
      <c r="E25" s="11" t="s">
        <v>56</v>
      </c>
      <c r="F25" s="35"/>
      <c r="G25" s="36" t="s">
        <v>28</v>
      </c>
      <c r="H25" s="37">
        <f>IF(G25='Priority Ratings'!$C$21,'Priority Ratings'!$B$21,IF(G25='Priority Ratings'!$C$22,'Priority Ratings'!$B$22,IF(G25='Priority Ratings'!$C$23,'Priority Ratings'!$B$23,IF(G25='Priority Ratings'!$C$24,'Priority Ratings'!$B$24,IF(G25='Priority Ratings'!$C$25,'Priority Ratings'!$B$25,IF(G25='Priority Ratings'!$C$26,'Priority Ratings'!$B$26,IF(G25='Priority Ratings'!$C$27,'Priority Ratings'!$B$27,"No Rating")))))))</f>
        <v>5</v>
      </c>
      <c r="I25" s="38">
        <f t="shared" si="0"/>
        <v>2.976190476190476E-2</v>
      </c>
      <c r="J25" s="39" t="s">
        <v>27</v>
      </c>
      <c r="K25" s="40"/>
      <c r="L25" s="38">
        <f t="shared" si="3"/>
        <v>0</v>
      </c>
    </row>
    <row r="26" spans="1:12" ht="204" x14ac:dyDescent="0.2">
      <c r="A26" s="33">
        <v>18</v>
      </c>
      <c r="B26" s="34" t="s">
        <v>7</v>
      </c>
      <c r="C26" s="34" t="s">
        <v>25</v>
      </c>
      <c r="D26" s="96" t="s">
        <v>88</v>
      </c>
      <c r="E26" s="96" t="s">
        <v>56</v>
      </c>
      <c r="F26" s="35"/>
      <c r="G26" s="36" t="s">
        <v>28</v>
      </c>
      <c r="H26" s="37">
        <f>IF(G26='Priority Ratings'!$C$21,'Priority Ratings'!$B$21,IF(G26='Priority Ratings'!$C$22,'Priority Ratings'!$B$22,IF(G26='Priority Ratings'!$C$23,'Priority Ratings'!$B$23,IF(G26='Priority Ratings'!$C$24,'Priority Ratings'!$B$24,IF(G26='Priority Ratings'!$C$25,'Priority Ratings'!$B$25,IF(G26='Priority Ratings'!$C$26,'Priority Ratings'!$B$26,IF(G26='Priority Ratings'!$C$27,'Priority Ratings'!$B$27,"No Rating")))))))</f>
        <v>5</v>
      </c>
      <c r="I26" s="38">
        <f t="shared" si="0"/>
        <v>2.976190476190476E-2</v>
      </c>
      <c r="J26" s="39" t="s">
        <v>27</v>
      </c>
      <c r="K26" s="40"/>
      <c r="L26" s="38">
        <f t="shared" si="3"/>
        <v>0</v>
      </c>
    </row>
    <row r="27" spans="1:12" ht="191.25" x14ac:dyDescent="0.2">
      <c r="A27" s="33">
        <v>19</v>
      </c>
      <c r="B27" s="34" t="s">
        <v>7</v>
      </c>
      <c r="C27" s="34" t="s">
        <v>25</v>
      </c>
      <c r="D27" s="96" t="s">
        <v>81</v>
      </c>
      <c r="E27" s="96" t="s">
        <v>82</v>
      </c>
      <c r="F27" s="35"/>
      <c r="G27" s="36" t="s">
        <v>28</v>
      </c>
      <c r="H27" s="37">
        <f>IF(G27='Priority Ratings'!$C$21,'Priority Ratings'!$B$21,IF(G27='Priority Ratings'!$C$22,'Priority Ratings'!$B$22,IF(G27='Priority Ratings'!$C$23,'Priority Ratings'!$B$23,IF(G27='Priority Ratings'!$C$24,'Priority Ratings'!$B$24,IF(G27='Priority Ratings'!$C$25,'Priority Ratings'!$B$25,IF(G27='Priority Ratings'!$C$26,'Priority Ratings'!$B$26,IF(G27='Priority Ratings'!$C$27,'Priority Ratings'!$B$27,"No Rating")))))))</f>
        <v>5</v>
      </c>
      <c r="I27" s="38">
        <f t="shared" si="0"/>
        <v>2.976190476190476E-2</v>
      </c>
      <c r="J27" s="39" t="s">
        <v>27</v>
      </c>
      <c r="K27" s="40"/>
      <c r="L27" s="38">
        <f t="shared" si="3"/>
        <v>0</v>
      </c>
    </row>
    <row r="28" spans="1:12" ht="51" x14ac:dyDescent="0.2">
      <c r="A28" s="33">
        <v>20</v>
      </c>
      <c r="B28" s="34" t="s">
        <v>7</v>
      </c>
      <c r="C28" s="34" t="s">
        <v>25</v>
      </c>
      <c r="D28" s="43" t="s">
        <v>83</v>
      </c>
      <c r="E28" s="43" t="s">
        <v>83</v>
      </c>
      <c r="F28" s="35"/>
      <c r="G28" s="36" t="s">
        <v>37</v>
      </c>
      <c r="H28" s="37">
        <v>10</v>
      </c>
      <c r="I28" s="38">
        <f t="shared" si="0"/>
        <v>5.9523809523809521E-2</v>
      </c>
      <c r="J28" s="39"/>
      <c r="K28" s="40"/>
      <c r="L28" s="45">
        <f t="shared" ref="L28" si="4">I28*K28</f>
        <v>0</v>
      </c>
    </row>
    <row r="29" spans="1:12" ht="63.75" x14ac:dyDescent="0.2">
      <c r="A29" s="33">
        <v>21</v>
      </c>
      <c r="B29" s="34" t="s">
        <v>7</v>
      </c>
      <c r="C29" s="34" t="s">
        <v>25</v>
      </c>
      <c r="D29" s="43" t="s">
        <v>98</v>
      </c>
      <c r="E29" s="43" t="s">
        <v>98</v>
      </c>
      <c r="F29" s="35"/>
      <c r="G29" s="36" t="s">
        <v>37</v>
      </c>
      <c r="H29" s="37">
        <v>10</v>
      </c>
      <c r="I29" s="38">
        <f t="shared" si="0"/>
        <v>5.9523809523809521E-2</v>
      </c>
      <c r="J29" s="39"/>
      <c r="K29" s="40"/>
      <c r="L29" s="45">
        <f t="shared" si="3"/>
        <v>0</v>
      </c>
    </row>
    <row r="30" spans="1:12" ht="25.5" x14ac:dyDescent="0.2">
      <c r="A30" s="33">
        <v>22</v>
      </c>
      <c r="B30" s="34" t="s">
        <v>7</v>
      </c>
      <c r="C30" s="34" t="s">
        <v>25</v>
      </c>
      <c r="D30" s="43" t="s">
        <v>99</v>
      </c>
      <c r="E30" s="96" t="s">
        <v>100</v>
      </c>
      <c r="F30" s="35"/>
      <c r="G30" s="36" t="s">
        <v>37</v>
      </c>
      <c r="H30" s="37">
        <v>10</v>
      </c>
      <c r="I30" s="38">
        <f t="shared" si="0"/>
        <v>5.9523809523809521E-2</v>
      </c>
      <c r="J30" s="39"/>
      <c r="K30" s="40"/>
      <c r="L30" s="45">
        <f t="shared" si="3"/>
        <v>0</v>
      </c>
    </row>
    <row r="31" spans="1:12" ht="51" x14ac:dyDescent="0.2">
      <c r="A31" s="33">
        <v>23</v>
      </c>
      <c r="B31" s="34" t="s">
        <v>7</v>
      </c>
      <c r="C31" s="34" t="s">
        <v>32</v>
      </c>
      <c r="D31" s="43" t="s">
        <v>96</v>
      </c>
      <c r="E31" s="96" t="s">
        <v>97</v>
      </c>
      <c r="F31" s="35"/>
      <c r="G31" s="36" t="s">
        <v>37</v>
      </c>
      <c r="H31" s="37">
        <v>10</v>
      </c>
      <c r="I31" s="38">
        <f t="shared" si="0"/>
        <v>5.9523809523809521E-2</v>
      </c>
      <c r="J31" s="100" t="s">
        <v>89</v>
      </c>
      <c r="K31" s="40"/>
      <c r="L31" s="45">
        <f>I31*K31</f>
        <v>0</v>
      </c>
    </row>
    <row r="32" spans="1:12" ht="25.5" x14ac:dyDescent="0.2">
      <c r="A32" s="33">
        <v>24</v>
      </c>
      <c r="B32" s="34" t="s">
        <v>7</v>
      </c>
      <c r="C32" s="42" t="s">
        <v>32</v>
      </c>
      <c r="D32" s="43" t="s">
        <v>93</v>
      </c>
      <c r="E32" s="96" t="s">
        <v>90</v>
      </c>
      <c r="F32" s="35"/>
      <c r="G32" s="36" t="s">
        <v>28</v>
      </c>
      <c r="H32" s="37">
        <v>6</v>
      </c>
      <c r="I32" s="38">
        <f t="shared" ref="I32" si="5">H32/H$40</f>
        <v>3.5714285714285712E-2</v>
      </c>
      <c r="J32" s="100" t="s">
        <v>89</v>
      </c>
      <c r="K32" s="40"/>
      <c r="L32" s="45">
        <f>I32*K32</f>
        <v>0</v>
      </c>
    </row>
    <row r="33" spans="1:12" ht="25.5" x14ac:dyDescent="0.2">
      <c r="A33" s="33">
        <v>25</v>
      </c>
      <c r="B33" s="34" t="s">
        <v>7</v>
      </c>
      <c r="C33" s="42" t="s">
        <v>32</v>
      </c>
      <c r="D33" s="43" t="s">
        <v>94</v>
      </c>
      <c r="E33" s="96" t="s">
        <v>91</v>
      </c>
      <c r="F33" s="35"/>
      <c r="G33" s="36" t="s">
        <v>28</v>
      </c>
      <c r="H33" s="37">
        <v>6</v>
      </c>
      <c r="I33" s="38">
        <f t="shared" ref="I33" si="6">H33/H$40</f>
        <v>3.5714285714285712E-2</v>
      </c>
      <c r="J33" s="100" t="s">
        <v>89</v>
      </c>
      <c r="K33" s="40"/>
      <c r="L33" s="45">
        <f>I33*K33</f>
        <v>0</v>
      </c>
    </row>
    <row r="34" spans="1:12" ht="25.5" x14ac:dyDescent="0.2">
      <c r="A34" s="33">
        <v>26</v>
      </c>
      <c r="B34" s="34" t="s">
        <v>7</v>
      </c>
      <c r="C34" s="42" t="s">
        <v>32</v>
      </c>
      <c r="D34" s="43" t="s">
        <v>95</v>
      </c>
      <c r="E34" s="96" t="s">
        <v>92</v>
      </c>
      <c r="F34" s="35"/>
      <c r="G34" s="36" t="s">
        <v>28</v>
      </c>
      <c r="H34" s="37">
        <v>6</v>
      </c>
      <c r="I34" s="38">
        <f t="shared" ref="I34" si="7">H34/H$40</f>
        <v>3.5714285714285712E-2</v>
      </c>
      <c r="J34" s="100" t="s">
        <v>89</v>
      </c>
      <c r="K34" s="40"/>
      <c r="L34" s="45">
        <f>I34*K34</f>
        <v>0</v>
      </c>
    </row>
    <row r="35" spans="1:12" ht="25.5" x14ac:dyDescent="0.2">
      <c r="A35" s="33">
        <v>27</v>
      </c>
      <c r="B35" s="42" t="s">
        <v>49</v>
      </c>
      <c r="C35" s="42" t="s">
        <v>32</v>
      </c>
      <c r="D35" s="43" t="s">
        <v>48</v>
      </c>
      <c r="E35" s="11" t="s">
        <v>55</v>
      </c>
      <c r="F35" s="35"/>
      <c r="G35" s="36" t="s">
        <v>28</v>
      </c>
      <c r="H35" s="37">
        <f>IF(G35='Priority Ratings'!$C$21,'Priority Ratings'!$B$21,IF(G35='Priority Ratings'!$C$22,'Priority Ratings'!$B$22,IF(G35='Priority Ratings'!$C$23,'Priority Ratings'!$B$23,IF(G35='Priority Ratings'!$C$24,'Priority Ratings'!$B$24,IF(G35='Priority Ratings'!$C$25,'Priority Ratings'!$B$25,IF(G35='Priority Ratings'!$C$26,'Priority Ratings'!$B$26,IF(G35='Priority Ratings'!$C$27,'Priority Ratings'!$B$27,"No Rating")))))))</f>
        <v>5</v>
      </c>
      <c r="I35" s="38">
        <f>H35/H$40</f>
        <v>2.976190476190476E-2</v>
      </c>
      <c r="J35" s="44" t="s">
        <v>33</v>
      </c>
      <c r="K35" s="40"/>
      <c r="L35" s="45">
        <f>I35*K35</f>
        <v>0</v>
      </c>
    </row>
    <row r="36" spans="1:12" ht="38.25" x14ac:dyDescent="0.2">
      <c r="A36" s="33">
        <v>28</v>
      </c>
      <c r="B36" s="42" t="s">
        <v>49</v>
      </c>
      <c r="C36" s="42" t="s">
        <v>32</v>
      </c>
      <c r="D36" s="43" t="s">
        <v>50</v>
      </c>
      <c r="E36" s="11" t="s">
        <v>57</v>
      </c>
      <c r="F36" s="35"/>
      <c r="G36" s="36" t="s">
        <v>37</v>
      </c>
      <c r="H36" s="37">
        <f>IF(G36='Priority Ratings'!$C$21,'Priority Ratings'!$B$21,IF(G36='Priority Ratings'!$C$22,'Priority Ratings'!$B$22,IF(G36='Priority Ratings'!$C$23,'Priority Ratings'!$B$23,IF(G36='Priority Ratings'!$C$24,'Priority Ratings'!$B$24,IF(G36='Priority Ratings'!$C$25,'Priority Ratings'!$B$25,IF(G36='Priority Ratings'!$C$26,'Priority Ratings'!$B$26,IF(G36='Priority Ratings'!$C$27,'Priority Ratings'!$B$27,"No Rating")))))))</f>
        <v>6</v>
      </c>
      <c r="I36" s="38">
        <f>H36/H$40</f>
        <v>3.5714285714285712E-2</v>
      </c>
      <c r="J36" s="44" t="s">
        <v>33</v>
      </c>
      <c r="K36" s="40"/>
      <c r="L36" s="45">
        <f t="shared" si="1"/>
        <v>0</v>
      </c>
    </row>
    <row r="37" spans="1:12" ht="38.25" x14ac:dyDescent="0.2">
      <c r="A37" s="33">
        <v>29</v>
      </c>
      <c r="B37" s="42" t="s">
        <v>49</v>
      </c>
      <c r="C37" s="42" t="s">
        <v>32</v>
      </c>
      <c r="D37" s="43" t="s">
        <v>51</v>
      </c>
      <c r="E37" s="11" t="s">
        <v>52</v>
      </c>
      <c r="F37" s="35"/>
      <c r="G37" s="36" t="s">
        <v>37</v>
      </c>
      <c r="H37" s="37">
        <f>IF(G37='Priority Ratings'!$C$21,'Priority Ratings'!$B$21,IF(G37='Priority Ratings'!$C$22,'Priority Ratings'!$B$22,IF(G37='Priority Ratings'!$C$23,'Priority Ratings'!$B$23,IF(G37='Priority Ratings'!$C$24,'Priority Ratings'!$B$24,IF(G37='Priority Ratings'!$C$25,'Priority Ratings'!$B$25,IF(G37='Priority Ratings'!$C$26,'Priority Ratings'!$B$26,IF(G37='Priority Ratings'!$C$27,'Priority Ratings'!$B$27,"No Rating")))))))</f>
        <v>6</v>
      </c>
      <c r="I37" s="38">
        <f>H37/H$40</f>
        <v>3.5714285714285712E-2</v>
      </c>
      <c r="J37" s="44" t="s">
        <v>33</v>
      </c>
      <c r="K37" s="40"/>
      <c r="L37" s="45">
        <f t="shared" si="1"/>
        <v>0</v>
      </c>
    </row>
    <row r="38" spans="1:12" ht="51" x14ac:dyDescent="0.2">
      <c r="A38" s="33">
        <v>30</v>
      </c>
      <c r="B38" s="42" t="s">
        <v>49</v>
      </c>
      <c r="C38" s="42" t="s">
        <v>32</v>
      </c>
      <c r="D38" s="43" t="s">
        <v>53</v>
      </c>
      <c r="E38" s="11" t="s">
        <v>54</v>
      </c>
      <c r="F38" s="35"/>
      <c r="G38" s="36" t="s">
        <v>28</v>
      </c>
      <c r="H38" s="37">
        <f>IF(G38='Priority Ratings'!$C$21,'Priority Ratings'!$B$21,IF(G38='Priority Ratings'!$C$22,'Priority Ratings'!$B$22,IF(G38='Priority Ratings'!$C$23,'Priority Ratings'!$B$23,IF(G38='Priority Ratings'!$C$24,'Priority Ratings'!$B$24,IF(G38='Priority Ratings'!$C$25,'Priority Ratings'!$B$25,IF(G38='Priority Ratings'!$C$26,'Priority Ratings'!$B$26,IF(G38='Priority Ratings'!$C$27,'Priority Ratings'!$B$27,"No Rating")))))))</f>
        <v>5</v>
      </c>
      <c r="I38" s="38">
        <f>H38/H$40</f>
        <v>2.976190476190476E-2</v>
      </c>
      <c r="J38" s="44" t="s">
        <v>33</v>
      </c>
      <c r="K38" s="40"/>
      <c r="L38" s="45">
        <f t="shared" si="1"/>
        <v>0</v>
      </c>
    </row>
    <row r="39" spans="1:12" x14ac:dyDescent="0.2">
      <c r="A39" s="111"/>
      <c r="B39" s="111"/>
      <c r="C39" s="111"/>
      <c r="D39" s="111"/>
      <c r="E39" s="111"/>
      <c r="F39" s="111"/>
      <c r="G39" s="111"/>
      <c r="H39" s="111"/>
      <c r="I39" s="111"/>
      <c r="J39" s="111"/>
      <c r="K39" s="111"/>
      <c r="L39" s="111"/>
    </row>
    <row r="40" spans="1:12" x14ac:dyDescent="0.2">
      <c r="A40" s="46"/>
      <c r="B40" s="46"/>
      <c r="C40" s="46"/>
      <c r="D40" s="46"/>
      <c r="E40" s="46"/>
      <c r="F40" s="47" t="s">
        <v>34</v>
      </c>
      <c r="G40" s="47"/>
      <c r="H40" s="48">
        <f>SUM(H9:H38)</f>
        <v>168</v>
      </c>
      <c r="I40" s="49">
        <f>SUM(I9:I38)</f>
        <v>1</v>
      </c>
      <c r="J40" s="50"/>
      <c r="K40" s="51"/>
      <c r="L40" s="52">
        <f>SUM(L9:L38)</f>
        <v>0</v>
      </c>
    </row>
  </sheetData>
  <autoFilter ref="A8:L38" xr:uid="{00000000-0009-0000-0000-000001000000}"/>
  <customSheetViews>
    <customSheetView guid="{0B0F6DEC-D23F-4278-910B-F2780CC5E1BF}" scale="110" fitToPage="1" topLeftCell="A16">
      <selection activeCell="D23" sqref="D23"/>
      <pageMargins left="0" right="0" top="0" bottom="0" header="0" footer="0"/>
      <pageSetup paperSize="9" scale="52" firstPageNumber="0" fitToHeight="0" orientation="portrait" horizontalDpi="300" verticalDpi="300" r:id="rId1"/>
      <headerFooter alignWithMargins="0">
        <oddHeader>&amp;L&amp;F&amp;R&amp;A</oddHeader>
        <oddFooter>&amp;L&amp;D&amp;RPage &amp;P of &amp;N</oddFooter>
      </headerFooter>
    </customSheetView>
  </customSheetViews>
  <mergeCells count="8">
    <mergeCell ref="A1:B1"/>
    <mergeCell ref="A6:B6"/>
    <mergeCell ref="A39:L39"/>
    <mergeCell ref="J7:L7"/>
    <mergeCell ref="A2:B2"/>
    <mergeCell ref="A3:B3"/>
    <mergeCell ref="A4:B4"/>
    <mergeCell ref="G7:I7"/>
  </mergeCells>
  <phoneticPr fontId="0" type="noConversion"/>
  <pageMargins left="0.70866141732283472" right="0.70866141732283472" top="0.74803149606299213" bottom="0.74803149606299213" header="0.31496062992125984" footer="0.31496062992125984"/>
  <pageSetup paperSize="9" scale="52" firstPageNumber="0" fitToHeight="0" orientation="portrait" horizontalDpi="300" verticalDpi="300" r:id="rId2"/>
  <headerFooter alignWithMargins="0">
    <oddHeader>&amp;L&amp;F&amp;R&amp;A</oddHeader>
    <oddFooter>&amp;L&amp;D&amp;RPage &amp;P of &amp;N</oddFooter>
  </headerFooter>
  <legacyDrawing r:id="rId3"/>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100-000000000000}">
          <x14:formula1>
            <xm:f>'Priority Ratings'!$C$21:$C$27</xm:f>
          </x14:formula1>
          <xm:sqref>G9:G38</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M28"/>
  <sheetViews>
    <sheetView zoomScale="85" zoomScaleNormal="85" workbookViewId="0">
      <pane xSplit="1" ySplit="8" topLeftCell="B24" activePane="bottomRight" state="frozen"/>
      <selection pane="topRight" activeCell="B1" sqref="B1"/>
      <selection pane="bottomLeft" activeCell="A9" sqref="A9"/>
      <selection pane="bottomRight" activeCell="A9" sqref="A9"/>
    </sheetView>
  </sheetViews>
  <sheetFormatPr defaultColWidth="23.28515625" defaultRowHeight="15" x14ac:dyDescent="0.25"/>
  <cols>
    <col min="1" max="1" width="5.85546875" customWidth="1"/>
    <col min="2" max="2" width="20" bestFit="1" customWidth="1"/>
    <col min="3" max="3" width="14.7109375" customWidth="1"/>
    <col min="4" max="4" width="82.28515625" customWidth="1"/>
    <col min="5" max="6" width="45.28515625" customWidth="1"/>
    <col min="7" max="7" width="18.28515625" bestFit="1" customWidth="1"/>
    <col min="8" max="8" width="7.42578125" bestFit="1" customWidth="1"/>
    <col min="9" max="9" width="18" bestFit="1" customWidth="1"/>
    <col min="10" max="10" width="40" customWidth="1"/>
    <col min="11" max="11" width="14.28515625" customWidth="1"/>
    <col min="12" max="12" width="16.5703125" bestFit="1" customWidth="1"/>
    <col min="13" max="13" width="33.140625" customWidth="1"/>
  </cols>
  <sheetData>
    <row r="1" spans="1:13" x14ac:dyDescent="0.25">
      <c r="A1" s="118" t="str">
        <f>Summary!A1</f>
        <v>E-Learning software</v>
      </c>
      <c r="B1" s="119"/>
      <c r="C1" s="120"/>
      <c r="D1" s="60"/>
      <c r="E1" s="60"/>
      <c r="F1" s="60"/>
    </row>
    <row r="2" spans="1:13" x14ac:dyDescent="0.25">
      <c r="A2" s="109" t="s">
        <v>9</v>
      </c>
      <c r="B2" s="109"/>
      <c r="C2" s="81">
        <f>Summary!B2</f>
        <v>0</v>
      </c>
      <c r="D2" s="60"/>
      <c r="E2" s="60"/>
      <c r="F2" s="60"/>
      <c r="K2" s="61"/>
    </row>
    <row r="3" spans="1:13" x14ac:dyDescent="0.25">
      <c r="A3" s="109" t="s">
        <v>10</v>
      </c>
      <c r="B3" s="109"/>
      <c r="C3" s="81">
        <f>Summary!B3</f>
        <v>0</v>
      </c>
      <c r="D3" s="60"/>
      <c r="E3" s="60"/>
      <c r="F3" s="60"/>
      <c r="K3" s="62"/>
    </row>
    <row r="4" spans="1:13" x14ac:dyDescent="0.25">
      <c r="A4" s="109" t="s">
        <v>11</v>
      </c>
      <c r="B4" s="109"/>
      <c r="C4" s="81">
        <f>Summary!B4</f>
        <v>0</v>
      </c>
      <c r="D4" s="60"/>
      <c r="E4" s="60"/>
      <c r="F4" s="60"/>
      <c r="K4" s="62"/>
    </row>
    <row r="5" spans="1:13" x14ac:dyDescent="0.25">
      <c r="D5" s="60"/>
      <c r="E5" s="60"/>
      <c r="F5" s="60"/>
      <c r="K5" s="62"/>
    </row>
    <row r="6" spans="1:13" s="1" customFormat="1" ht="12.75" x14ac:dyDescent="0.2">
      <c r="A6" s="110" t="s">
        <v>63</v>
      </c>
      <c r="B6" s="110"/>
      <c r="C6" s="53" t="s">
        <v>62</v>
      </c>
      <c r="D6" s="95">
        <v>0.8</v>
      </c>
      <c r="E6" s="7"/>
      <c r="F6" s="7"/>
      <c r="G6" s="4"/>
      <c r="H6" s="4"/>
      <c r="I6" s="4"/>
      <c r="J6" s="4"/>
      <c r="K6" s="6"/>
      <c r="L6" s="4"/>
      <c r="M6" s="4"/>
    </row>
    <row r="7" spans="1:13" ht="43.5" customHeight="1" x14ac:dyDescent="0.25">
      <c r="A7" s="10"/>
      <c r="B7" s="7"/>
      <c r="C7" s="7"/>
      <c r="D7" s="59"/>
      <c r="E7" s="59"/>
      <c r="F7" s="59"/>
      <c r="G7" s="115" t="s">
        <v>61</v>
      </c>
      <c r="H7" s="116"/>
      <c r="I7" s="117"/>
      <c r="J7" s="112" t="s">
        <v>13</v>
      </c>
      <c r="K7" s="113"/>
      <c r="L7" s="114"/>
    </row>
    <row r="8" spans="1:13" ht="38.25" x14ac:dyDescent="0.25">
      <c r="A8" s="65" t="s">
        <v>14</v>
      </c>
      <c r="B8" s="58" t="s">
        <v>5</v>
      </c>
      <c r="C8" s="58" t="s">
        <v>15</v>
      </c>
      <c r="D8" s="82" t="s">
        <v>16</v>
      </c>
      <c r="E8" s="82" t="s">
        <v>17</v>
      </c>
      <c r="F8" s="82"/>
      <c r="G8" s="63" t="s">
        <v>19</v>
      </c>
      <c r="H8" s="64" t="s">
        <v>20</v>
      </c>
      <c r="I8" s="64" t="s">
        <v>21</v>
      </c>
      <c r="J8" s="57" t="s">
        <v>22</v>
      </c>
      <c r="K8" s="56" t="s">
        <v>35</v>
      </c>
      <c r="L8" s="57" t="s">
        <v>24</v>
      </c>
      <c r="M8" s="65" t="s">
        <v>36</v>
      </c>
    </row>
    <row r="9" spans="1:13" ht="51" x14ac:dyDescent="0.25">
      <c r="A9" s="33">
        <v>1</v>
      </c>
      <c r="B9" s="34" t="s">
        <v>7</v>
      </c>
      <c r="C9" s="34" t="s">
        <v>25</v>
      </c>
      <c r="D9" s="96" t="s">
        <v>65</v>
      </c>
      <c r="E9" s="96" t="s">
        <v>66</v>
      </c>
      <c r="F9" s="35"/>
      <c r="G9" s="36" t="s">
        <v>28</v>
      </c>
      <c r="H9" s="37">
        <f>IF(G9='Priority Ratings'!$C$21,'Priority Ratings'!$B$21,IF(G9='Priority Ratings'!$C$22,'Priority Ratings'!$B$22,IF(G9='Priority Ratings'!$C$23,'Priority Ratings'!$B$23,IF(G9='Priority Ratings'!$C$24,'Priority Ratings'!$B$24,IF(G9='Priority Ratings'!$C$25,'Priority Ratings'!$B$25,IF(G9='Priority Ratings'!$C$26,'Priority Ratings'!$B$26,IF(G9='Priority Ratings'!$C$27,'Priority Ratings'!$B$27,"No Rating")))))))</f>
        <v>5</v>
      </c>
      <c r="I9" s="77">
        <f t="shared" ref="I9:I27" si="0">H9/$H$28</f>
        <v>5.6818181818181816E-2</v>
      </c>
      <c r="J9" s="39" t="s">
        <v>27</v>
      </c>
      <c r="K9" s="66"/>
      <c r="L9" s="74">
        <f t="shared" ref="L9:L15" si="1">I9*K9</f>
        <v>0</v>
      </c>
      <c r="M9" s="67"/>
    </row>
    <row r="10" spans="1:13" ht="76.5" x14ac:dyDescent="0.25">
      <c r="A10" s="33">
        <v>2</v>
      </c>
      <c r="B10" s="34" t="s">
        <v>7</v>
      </c>
      <c r="C10" s="34" t="s">
        <v>25</v>
      </c>
      <c r="D10" s="96" t="s">
        <v>67</v>
      </c>
      <c r="E10" s="11" t="s">
        <v>56</v>
      </c>
      <c r="F10" s="35"/>
      <c r="G10" s="36" t="s">
        <v>28</v>
      </c>
      <c r="H10" s="37">
        <f>IF(G10='Priority Ratings'!$C$21,'Priority Ratings'!$B$21,IF(G10='Priority Ratings'!$C$22,'Priority Ratings'!$B$22,IF(G10='Priority Ratings'!$C$23,'Priority Ratings'!$B$23,IF(G10='Priority Ratings'!$C$24,'Priority Ratings'!$B$24,IF(G10='Priority Ratings'!$C$25,'Priority Ratings'!$B$25,IF(G10='Priority Ratings'!$C$26,'Priority Ratings'!$B$26,IF(G10='Priority Ratings'!$C$27,'Priority Ratings'!$B$27,"No Rating")))))))</f>
        <v>5</v>
      </c>
      <c r="I10" s="77">
        <f t="shared" si="0"/>
        <v>5.6818181818181816E-2</v>
      </c>
      <c r="J10" s="39" t="s">
        <v>27</v>
      </c>
      <c r="K10" s="66"/>
      <c r="L10" s="74">
        <f t="shared" si="1"/>
        <v>0</v>
      </c>
      <c r="M10" s="67"/>
    </row>
    <row r="11" spans="1:13" ht="89.25" x14ac:dyDescent="0.25">
      <c r="A11" s="33">
        <v>3</v>
      </c>
      <c r="B11" s="34" t="s">
        <v>7</v>
      </c>
      <c r="C11" s="34" t="s">
        <v>25</v>
      </c>
      <c r="D11" s="96" t="s">
        <v>84</v>
      </c>
      <c r="E11" s="96" t="s">
        <v>85</v>
      </c>
      <c r="F11" s="35"/>
      <c r="G11" s="36" t="s">
        <v>28</v>
      </c>
      <c r="H11" s="37">
        <f>IF(G11='Priority Ratings'!$C$21,'Priority Ratings'!$B$21,IF(G11='Priority Ratings'!$C$22,'Priority Ratings'!$B$22,IF(G11='Priority Ratings'!$C$23,'Priority Ratings'!$B$23,IF(G11='Priority Ratings'!$C$24,'Priority Ratings'!$B$24,IF(G11='Priority Ratings'!$C$25,'Priority Ratings'!$B$25,IF(G11='Priority Ratings'!$C$26,'Priority Ratings'!$B$26,IF(G11='Priority Ratings'!$C$27,'Priority Ratings'!$B$27,"No Rating")))))))</f>
        <v>5</v>
      </c>
      <c r="I11" s="77">
        <f t="shared" si="0"/>
        <v>5.6818181818181816E-2</v>
      </c>
      <c r="J11" s="39" t="s">
        <v>27</v>
      </c>
      <c r="K11" s="66"/>
      <c r="L11" s="74">
        <f t="shared" si="1"/>
        <v>0</v>
      </c>
      <c r="M11" s="67"/>
    </row>
    <row r="12" spans="1:13" ht="51" x14ac:dyDescent="0.25">
      <c r="A12" s="33">
        <v>4</v>
      </c>
      <c r="B12" s="34" t="s">
        <v>7</v>
      </c>
      <c r="C12" s="34" t="s">
        <v>25</v>
      </c>
      <c r="D12" s="96" t="s">
        <v>87</v>
      </c>
      <c r="E12" s="96" t="s">
        <v>85</v>
      </c>
      <c r="F12" s="35"/>
      <c r="G12" s="36" t="s">
        <v>28</v>
      </c>
      <c r="H12" s="37">
        <f>IF(G12='Priority Ratings'!$C$21,'Priority Ratings'!$B$21,IF(G12='Priority Ratings'!$C$22,'Priority Ratings'!$B$22,IF(G12='Priority Ratings'!$C$23,'Priority Ratings'!$B$23,IF(G12='Priority Ratings'!$C$24,'Priority Ratings'!$B$24,IF(G12='Priority Ratings'!$C$25,'Priority Ratings'!$B$25,IF(G12='Priority Ratings'!$C$26,'Priority Ratings'!$B$26,IF(G12='Priority Ratings'!$C$27,'Priority Ratings'!$B$27,"No Rating")))))))</f>
        <v>5</v>
      </c>
      <c r="I12" s="77">
        <f t="shared" si="0"/>
        <v>5.6818181818181816E-2</v>
      </c>
      <c r="J12" s="39" t="s">
        <v>27</v>
      </c>
      <c r="K12" s="66"/>
      <c r="L12" s="74">
        <f t="shared" si="1"/>
        <v>0</v>
      </c>
      <c r="M12" s="67"/>
    </row>
    <row r="13" spans="1:13" ht="102" x14ac:dyDescent="0.25">
      <c r="A13" s="33">
        <v>5</v>
      </c>
      <c r="B13" s="34" t="s">
        <v>7</v>
      </c>
      <c r="C13" s="34" t="s">
        <v>25</v>
      </c>
      <c r="D13" s="96" t="s">
        <v>86</v>
      </c>
      <c r="E13" s="11" t="s">
        <v>56</v>
      </c>
      <c r="F13" s="35"/>
      <c r="G13" s="36" t="s">
        <v>28</v>
      </c>
      <c r="H13" s="37">
        <f>IF(G13='Priority Ratings'!$C$21,'Priority Ratings'!$B$21,IF(G13='Priority Ratings'!$C$22,'Priority Ratings'!$B$22,IF(G13='Priority Ratings'!$C$23,'Priority Ratings'!$B$23,IF(G13='Priority Ratings'!$C$24,'Priority Ratings'!$B$24,IF(G13='Priority Ratings'!$C$25,'Priority Ratings'!$B$25,IF(G13='Priority Ratings'!$C$26,'Priority Ratings'!$B$26,IF(G13='Priority Ratings'!$C$27,'Priority Ratings'!$B$27,"No Rating")))))))</f>
        <v>5</v>
      </c>
      <c r="I13" s="77">
        <f t="shared" si="0"/>
        <v>5.6818181818181816E-2</v>
      </c>
      <c r="J13" s="39" t="s">
        <v>27</v>
      </c>
      <c r="K13" s="66"/>
      <c r="L13" s="74">
        <f t="shared" si="1"/>
        <v>0</v>
      </c>
      <c r="M13" s="67"/>
    </row>
    <row r="14" spans="1:13" ht="114.75" x14ac:dyDescent="0.25">
      <c r="A14" s="33">
        <v>6</v>
      </c>
      <c r="B14" s="34" t="s">
        <v>7</v>
      </c>
      <c r="C14" s="34" t="s">
        <v>25</v>
      </c>
      <c r="D14" s="96" t="s">
        <v>68</v>
      </c>
      <c r="E14" s="11" t="s">
        <v>56</v>
      </c>
      <c r="F14" s="35"/>
      <c r="G14" s="36" t="s">
        <v>28</v>
      </c>
      <c r="H14" s="37">
        <f>IF(G14='Priority Ratings'!$C$21,'Priority Ratings'!$B$21,IF(G14='Priority Ratings'!$C$22,'Priority Ratings'!$B$22,IF(G14='Priority Ratings'!$C$23,'Priority Ratings'!$B$23,IF(G14='Priority Ratings'!$C$24,'Priority Ratings'!$B$24,IF(G14='Priority Ratings'!$C$25,'Priority Ratings'!$B$25,IF(G14='Priority Ratings'!$C$26,'Priority Ratings'!$B$26,IF(G14='Priority Ratings'!$C$27,'Priority Ratings'!$B$27,"No Rating")))))))</f>
        <v>5</v>
      </c>
      <c r="I14" s="77">
        <f t="shared" si="0"/>
        <v>5.6818181818181816E-2</v>
      </c>
      <c r="J14" s="39" t="s">
        <v>27</v>
      </c>
      <c r="K14" s="66"/>
      <c r="L14" s="74">
        <f t="shared" si="1"/>
        <v>0</v>
      </c>
      <c r="M14" s="67"/>
    </row>
    <row r="15" spans="1:13" ht="51" x14ac:dyDescent="0.25">
      <c r="A15" s="33">
        <v>7</v>
      </c>
      <c r="B15" s="34" t="s">
        <v>7</v>
      </c>
      <c r="C15" s="34" t="s">
        <v>25</v>
      </c>
      <c r="D15" s="96" t="s">
        <v>75</v>
      </c>
      <c r="E15" s="11" t="s">
        <v>56</v>
      </c>
      <c r="F15" s="41" t="s">
        <v>30</v>
      </c>
      <c r="G15" s="36" t="s">
        <v>28</v>
      </c>
      <c r="H15" s="37">
        <f>IF(G15='Priority Ratings'!$C$21,'Priority Ratings'!$B$21,IF(G15='Priority Ratings'!$C$22,'Priority Ratings'!$B$22,IF(G15='Priority Ratings'!$C$23,'Priority Ratings'!$B$23,IF(G15='Priority Ratings'!$C$24,'Priority Ratings'!$B$24,IF(G15='Priority Ratings'!$C$25,'Priority Ratings'!$B$25,IF(G15='Priority Ratings'!$C$26,'Priority Ratings'!$B$26,IF(G15='Priority Ratings'!$C$27,'Priority Ratings'!$B$27,"No Rating")))))))</f>
        <v>5</v>
      </c>
      <c r="I15" s="77">
        <f t="shared" si="0"/>
        <v>5.6818181818181816E-2</v>
      </c>
      <c r="J15" s="39" t="s">
        <v>27</v>
      </c>
      <c r="K15" s="66"/>
      <c r="L15" s="74">
        <f t="shared" si="1"/>
        <v>0</v>
      </c>
      <c r="M15" s="67"/>
    </row>
    <row r="16" spans="1:13" ht="51" x14ac:dyDescent="0.25">
      <c r="A16" s="33">
        <v>8</v>
      </c>
      <c r="B16" s="34" t="s">
        <v>7</v>
      </c>
      <c r="C16" s="34" t="s">
        <v>25</v>
      </c>
      <c r="D16" s="96" t="s">
        <v>76</v>
      </c>
      <c r="E16" s="11" t="s">
        <v>56</v>
      </c>
      <c r="F16" s="41"/>
      <c r="G16" s="36" t="s">
        <v>43</v>
      </c>
      <c r="H16" s="37">
        <f>IF(G16='Priority Ratings'!$C$21,'Priority Ratings'!$B$21,IF(G16='Priority Ratings'!$C$22,'Priority Ratings'!$B$22,IF(G16='Priority Ratings'!$C$23,'Priority Ratings'!$B$23,IF(G16='Priority Ratings'!$C$24,'Priority Ratings'!$B$24,IF(G16='Priority Ratings'!$C$25,'Priority Ratings'!$B$25,IF(G16='Priority Ratings'!$C$26,'Priority Ratings'!$B$26,IF(G16='Priority Ratings'!$C$27,'Priority Ratings'!$B$27,"No Rating")))))))</f>
        <v>1</v>
      </c>
      <c r="I16" s="77">
        <f t="shared" si="0"/>
        <v>1.1363636363636364E-2</v>
      </c>
      <c r="J16" s="39" t="s">
        <v>27</v>
      </c>
      <c r="K16" s="66"/>
      <c r="L16" s="74">
        <f t="shared" ref="L16:L27" si="2">I16*K16</f>
        <v>0</v>
      </c>
      <c r="M16" s="67"/>
    </row>
    <row r="17" spans="1:13" ht="89.25" x14ac:dyDescent="0.25">
      <c r="A17" s="33">
        <v>9</v>
      </c>
      <c r="B17" s="34" t="s">
        <v>7</v>
      </c>
      <c r="C17" s="34" t="s">
        <v>25</v>
      </c>
      <c r="D17" s="96" t="s">
        <v>69</v>
      </c>
      <c r="E17" s="11" t="s">
        <v>56</v>
      </c>
      <c r="F17" s="35"/>
      <c r="G17" s="36" t="s">
        <v>28</v>
      </c>
      <c r="H17" s="37">
        <f>IF(G17='Priority Ratings'!$C$21,'Priority Ratings'!$B$21,IF(G17='Priority Ratings'!$C$22,'Priority Ratings'!$B$22,IF(G17='Priority Ratings'!$C$23,'Priority Ratings'!$B$23,IF(G17='Priority Ratings'!$C$24,'Priority Ratings'!$B$24,IF(G17='Priority Ratings'!$C$25,'Priority Ratings'!$B$25,IF(G17='Priority Ratings'!$C$26,'Priority Ratings'!$B$26,IF(G17='Priority Ratings'!$C$27,'Priority Ratings'!$B$27,"No Rating")))))))</f>
        <v>5</v>
      </c>
      <c r="I17" s="77">
        <f t="shared" si="0"/>
        <v>5.6818181818181816E-2</v>
      </c>
      <c r="J17" s="39" t="s">
        <v>27</v>
      </c>
      <c r="K17" s="66"/>
      <c r="L17" s="74">
        <f t="shared" si="2"/>
        <v>0</v>
      </c>
      <c r="M17" s="67"/>
    </row>
    <row r="18" spans="1:13" ht="76.5" x14ac:dyDescent="0.25">
      <c r="A18" s="33">
        <v>10</v>
      </c>
      <c r="B18" s="34" t="s">
        <v>7</v>
      </c>
      <c r="C18" s="34" t="s">
        <v>25</v>
      </c>
      <c r="D18" s="96" t="s">
        <v>70</v>
      </c>
      <c r="E18" s="11" t="s">
        <v>56</v>
      </c>
      <c r="F18" s="35"/>
      <c r="G18" s="36" t="s">
        <v>28</v>
      </c>
      <c r="H18" s="37">
        <f>IF(G18='Priority Ratings'!$C$21,'Priority Ratings'!$B$21,IF(G18='Priority Ratings'!$C$22,'Priority Ratings'!$B$22,IF(G18='Priority Ratings'!$C$23,'Priority Ratings'!$B$23,IF(G18='Priority Ratings'!$C$24,'Priority Ratings'!$B$24,IF(G18='Priority Ratings'!$C$25,'Priority Ratings'!$B$25,IF(G18='Priority Ratings'!$C$26,'Priority Ratings'!$B$26,IF(G18='Priority Ratings'!$C$27,'Priority Ratings'!$B$27,"No Rating")))))))</f>
        <v>5</v>
      </c>
      <c r="I18" s="77">
        <f t="shared" si="0"/>
        <v>5.6818181818181816E-2</v>
      </c>
      <c r="J18" s="39" t="s">
        <v>27</v>
      </c>
      <c r="K18" s="66"/>
      <c r="L18" s="74">
        <f t="shared" si="2"/>
        <v>0</v>
      </c>
      <c r="M18" s="67"/>
    </row>
    <row r="19" spans="1:13" ht="51" x14ac:dyDescent="0.25">
      <c r="A19" s="33">
        <v>11</v>
      </c>
      <c r="B19" s="34" t="s">
        <v>7</v>
      </c>
      <c r="C19" s="34" t="s">
        <v>25</v>
      </c>
      <c r="D19" s="96" t="s">
        <v>71</v>
      </c>
      <c r="E19" s="11" t="s">
        <v>56</v>
      </c>
      <c r="F19" s="35"/>
      <c r="G19" s="36" t="s">
        <v>28</v>
      </c>
      <c r="H19" s="37">
        <f>IF(G19='Priority Ratings'!$C$21,'Priority Ratings'!$B$21,IF(G19='Priority Ratings'!$C$22,'Priority Ratings'!$B$22,IF(G19='Priority Ratings'!$C$23,'Priority Ratings'!$B$23,IF(G19='Priority Ratings'!$C$24,'Priority Ratings'!$B$24,IF(G19='Priority Ratings'!$C$25,'Priority Ratings'!$B$25,IF(G19='Priority Ratings'!$C$26,'Priority Ratings'!$B$26,IF(G19='Priority Ratings'!$C$27,'Priority Ratings'!$B$27,"No Rating")))))))</f>
        <v>5</v>
      </c>
      <c r="I19" s="77">
        <f t="shared" si="0"/>
        <v>5.6818181818181816E-2</v>
      </c>
      <c r="J19" s="39" t="s">
        <v>27</v>
      </c>
      <c r="K19" s="66"/>
      <c r="L19" s="74">
        <f t="shared" si="2"/>
        <v>0</v>
      </c>
      <c r="M19" s="67"/>
    </row>
    <row r="20" spans="1:13" ht="51" x14ac:dyDescent="0.25">
      <c r="A20" s="33">
        <v>12</v>
      </c>
      <c r="B20" s="34" t="s">
        <v>7</v>
      </c>
      <c r="C20" s="34" t="s">
        <v>25</v>
      </c>
      <c r="D20" s="96" t="s">
        <v>72</v>
      </c>
      <c r="E20" s="11" t="s">
        <v>56</v>
      </c>
      <c r="F20" s="35"/>
      <c r="G20" s="36" t="s">
        <v>28</v>
      </c>
      <c r="H20" s="37">
        <f>IF(G20='Priority Ratings'!$C$21,'Priority Ratings'!$B$21,IF(G20='Priority Ratings'!$C$22,'Priority Ratings'!$B$22,IF(G20='Priority Ratings'!$C$23,'Priority Ratings'!$B$23,IF(G20='Priority Ratings'!$C$24,'Priority Ratings'!$B$24,IF(G20='Priority Ratings'!$C$25,'Priority Ratings'!$B$25,IF(G20='Priority Ratings'!$C$26,'Priority Ratings'!$B$26,IF(G20='Priority Ratings'!$C$27,'Priority Ratings'!$B$27,"No Rating")))))))</f>
        <v>5</v>
      </c>
      <c r="I20" s="77">
        <f t="shared" si="0"/>
        <v>5.6818181818181816E-2</v>
      </c>
      <c r="J20" s="39" t="s">
        <v>27</v>
      </c>
      <c r="K20" s="66"/>
      <c r="L20" s="74">
        <f t="shared" si="2"/>
        <v>0</v>
      </c>
      <c r="M20" s="67"/>
    </row>
    <row r="21" spans="1:13" ht="51" x14ac:dyDescent="0.25">
      <c r="A21" s="33">
        <v>13</v>
      </c>
      <c r="B21" s="34" t="s">
        <v>7</v>
      </c>
      <c r="C21" s="34" t="s">
        <v>25</v>
      </c>
      <c r="D21" s="96" t="s">
        <v>73</v>
      </c>
      <c r="E21" s="11" t="s">
        <v>56</v>
      </c>
      <c r="F21" s="35"/>
      <c r="G21" s="36" t="s">
        <v>28</v>
      </c>
      <c r="H21" s="37">
        <f>IF(G21='Priority Ratings'!$C$21,'Priority Ratings'!$B$21,IF(G21='Priority Ratings'!$C$22,'Priority Ratings'!$B$22,IF(G21='Priority Ratings'!$C$23,'Priority Ratings'!$B$23,IF(G21='Priority Ratings'!$C$24,'Priority Ratings'!$B$24,IF(G21='Priority Ratings'!$C$25,'Priority Ratings'!$B$25,IF(G21='Priority Ratings'!$C$26,'Priority Ratings'!$B$26,IF(G21='Priority Ratings'!$C$27,'Priority Ratings'!$B$27,"No Rating")))))))</f>
        <v>5</v>
      </c>
      <c r="I21" s="77">
        <f t="shared" si="0"/>
        <v>5.6818181818181816E-2</v>
      </c>
      <c r="J21" s="39" t="s">
        <v>27</v>
      </c>
      <c r="K21" s="66"/>
      <c r="L21" s="74">
        <f t="shared" si="2"/>
        <v>0</v>
      </c>
      <c r="M21" s="67"/>
    </row>
    <row r="22" spans="1:13" ht="51" x14ac:dyDescent="0.25">
      <c r="A22" s="33">
        <v>14</v>
      </c>
      <c r="B22" s="34" t="s">
        <v>7</v>
      </c>
      <c r="C22" s="34" t="s">
        <v>25</v>
      </c>
      <c r="D22" s="96" t="s">
        <v>74</v>
      </c>
      <c r="E22" s="11" t="s">
        <v>56</v>
      </c>
      <c r="F22" s="35"/>
      <c r="G22" s="36" t="s">
        <v>31</v>
      </c>
      <c r="H22" s="37">
        <f>IF(G22='Priority Ratings'!$C$21,'Priority Ratings'!$B$21,IF(G22='Priority Ratings'!$C$22,'Priority Ratings'!$B$22,IF(G22='Priority Ratings'!$C$23,'Priority Ratings'!$B$23,IF(G22='Priority Ratings'!$C$24,'Priority Ratings'!$B$24,IF(G22='Priority Ratings'!$C$25,'Priority Ratings'!$B$25,IF(G22='Priority Ratings'!$C$26,'Priority Ratings'!$B$26,IF(G22='Priority Ratings'!$C$27,'Priority Ratings'!$B$27,"No Rating")))))))</f>
        <v>2</v>
      </c>
      <c r="I22" s="77">
        <f t="shared" si="0"/>
        <v>2.2727272727272728E-2</v>
      </c>
      <c r="J22" s="39" t="s">
        <v>27</v>
      </c>
      <c r="K22" s="66"/>
      <c r="L22" s="74">
        <f t="shared" si="2"/>
        <v>0</v>
      </c>
      <c r="M22" s="67"/>
    </row>
    <row r="23" spans="1:13" ht="102" x14ac:dyDescent="0.25">
      <c r="A23" s="33">
        <v>15</v>
      </c>
      <c r="B23" s="34" t="s">
        <v>7</v>
      </c>
      <c r="C23" s="34" t="s">
        <v>25</v>
      </c>
      <c r="D23" s="96" t="s">
        <v>77</v>
      </c>
      <c r="E23" s="96" t="s">
        <v>78</v>
      </c>
      <c r="F23" s="35"/>
      <c r="G23" s="36" t="s">
        <v>28</v>
      </c>
      <c r="H23" s="37">
        <f>IF(G23='Priority Ratings'!$C$21,'Priority Ratings'!$B$21,IF(G23='Priority Ratings'!$C$22,'Priority Ratings'!$B$22,IF(G23='Priority Ratings'!$C$23,'Priority Ratings'!$B$23,IF(G23='Priority Ratings'!$C$24,'Priority Ratings'!$B$24,IF(G23='Priority Ratings'!$C$25,'Priority Ratings'!$B$25,IF(G23='Priority Ratings'!$C$26,'Priority Ratings'!$B$26,IF(G23='Priority Ratings'!$C$27,'Priority Ratings'!$B$27,"No Rating")))))))</f>
        <v>5</v>
      </c>
      <c r="I23" s="77">
        <f t="shared" si="0"/>
        <v>5.6818181818181816E-2</v>
      </c>
      <c r="J23" s="39" t="s">
        <v>27</v>
      </c>
      <c r="K23" s="66"/>
      <c r="L23" s="74">
        <f t="shared" si="2"/>
        <v>0</v>
      </c>
      <c r="M23" s="67"/>
    </row>
    <row r="24" spans="1:13" ht="89.25" x14ac:dyDescent="0.25">
      <c r="A24" s="33">
        <v>16</v>
      </c>
      <c r="B24" s="34" t="s">
        <v>7</v>
      </c>
      <c r="C24" s="34" t="s">
        <v>25</v>
      </c>
      <c r="D24" s="96" t="s">
        <v>79</v>
      </c>
      <c r="E24" s="11" t="s">
        <v>56</v>
      </c>
      <c r="F24" s="35"/>
      <c r="G24" s="36" t="s">
        <v>28</v>
      </c>
      <c r="H24" s="37">
        <f>IF(G24='Priority Ratings'!$C$21,'Priority Ratings'!$B$21,IF(G24='Priority Ratings'!$C$22,'Priority Ratings'!$B$22,IF(G24='Priority Ratings'!$C$23,'Priority Ratings'!$B$23,IF(G24='Priority Ratings'!$C$24,'Priority Ratings'!$B$24,IF(G24='Priority Ratings'!$C$25,'Priority Ratings'!$B$25,IF(G24='Priority Ratings'!$C$26,'Priority Ratings'!$B$26,IF(G24='Priority Ratings'!$C$27,'Priority Ratings'!$B$27,"No Rating")))))))</f>
        <v>5</v>
      </c>
      <c r="I24" s="77">
        <f t="shared" si="0"/>
        <v>5.6818181818181816E-2</v>
      </c>
      <c r="J24" s="39" t="s">
        <v>27</v>
      </c>
      <c r="K24" s="66"/>
      <c r="L24" s="74">
        <f t="shared" si="2"/>
        <v>0</v>
      </c>
      <c r="M24" s="67"/>
    </row>
    <row r="25" spans="1:13" ht="63.75" x14ac:dyDescent="0.25">
      <c r="A25" s="33">
        <v>17</v>
      </c>
      <c r="B25" s="34" t="s">
        <v>7</v>
      </c>
      <c r="C25" s="34" t="s">
        <v>25</v>
      </c>
      <c r="D25" s="96" t="s">
        <v>80</v>
      </c>
      <c r="E25" s="11" t="s">
        <v>56</v>
      </c>
      <c r="F25" s="35"/>
      <c r="G25" s="36" t="s">
        <v>28</v>
      </c>
      <c r="H25" s="37">
        <f>IF(G25='Priority Ratings'!$C$21,'Priority Ratings'!$B$21,IF(G25='Priority Ratings'!$C$22,'Priority Ratings'!$B$22,IF(G25='Priority Ratings'!$C$23,'Priority Ratings'!$B$23,IF(G25='Priority Ratings'!$C$24,'Priority Ratings'!$B$24,IF(G25='Priority Ratings'!$C$25,'Priority Ratings'!$B$25,IF(G25='Priority Ratings'!$C$26,'Priority Ratings'!$B$26,IF(G25='Priority Ratings'!$C$27,'Priority Ratings'!$B$27,"No Rating")))))))</f>
        <v>5</v>
      </c>
      <c r="I25" s="77">
        <f t="shared" si="0"/>
        <v>5.6818181818181816E-2</v>
      </c>
      <c r="J25" s="39" t="s">
        <v>27</v>
      </c>
      <c r="K25" s="66"/>
      <c r="L25" s="74">
        <f t="shared" si="2"/>
        <v>0</v>
      </c>
      <c r="M25" s="67"/>
    </row>
    <row r="26" spans="1:13" ht="153" x14ac:dyDescent="0.25">
      <c r="A26" s="33">
        <v>18</v>
      </c>
      <c r="B26" s="34" t="s">
        <v>7</v>
      </c>
      <c r="C26" s="34" t="s">
        <v>25</v>
      </c>
      <c r="D26" s="96" t="s">
        <v>88</v>
      </c>
      <c r="E26" s="96" t="s">
        <v>56</v>
      </c>
      <c r="F26" s="35"/>
      <c r="G26" s="36" t="s">
        <v>28</v>
      </c>
      <c r="H26" s="37">
        <f>IF(G26='Priority Ratings'!$C$21,'Priority Ratings'!$B$21,IF(G26='Priority Ratings'!$C$22,'Priority Ratings'!$B$22,IF(G26='Priority Ratings'!$C$23,'Priority Ratings'!$B$23,IF(G26='Priority Ratings'!$C$24,'Priority Ratings'!$B$24,IF(G26='Priority Ratings'!$C$25,'Priority Ratings'!$B$25,IF(G26='Priority Ratings'!$C$26,'Priority Ratings'!$B$26,IF(G26='Priority Ratings'!$C$27,'Priority Ratings'!$B$27,"No Rating")))))))</f>
        <v>5</v>
      </c>
      <c r="I26" s="77">
        <f t="shared" si="0"/>
        <v>5.6818181818181816E-2</v>
      </c>
      <c r="J26" s="39" t="s">
        <v>27</v>
      </c>
      <c r="K26" s="66"/>
      <c r="L26" s="74">
        <f t="shared" si="2"/>
        <v>0</v>
      </c>
      <c r="M26" s="67"/>
    </row>
    <row r="27" spans="1:13" ht="165.75" x14ac:dyDescent="0.25">
      <c r="A27" s="33">
        <v>19</v>
      </c>
      <c r="B27" s="34" t="s">
        <v>7</v>
      </c>
      <c r="C27" s="34" t="s">
        <v>25</v>
      </c>
      <c r="D27" s="96" t="s">
        <v>81</v>
      </c>
      <c r="E27" s="96" t="s">
        <v>82</v>
      </c>
      <c r="F27" s="35"/>
      <c r="G27" s="36" t="s">
        <v>28</v>
      </c>
      <c r="H27" s="37">
        <f>IF(G27='Priority Ratings'!$C$21,'Priority Ratings'!$B$21,IF(G27='Priority Ratings'!$C$22,'Priority Ratings'!$B$22,IF(G27='Priority Ratings'!$C$23,'Priority Ratings'!$B$23,IF(G27='Priority Ratings'!$C$24,'Priority Ratings'!$B$24,IF(G27='Priority Ratings'!$C$25,'Priority Ratings'!$B$25,IF(G27='Priority Ratings'!$C$26,'Priority Ratings'!$B$26,IF(G27='Priority Ratings'!$C$27,'Priority Ratings'!$B$27,"No Rating")))))))</f>
        <v>5</v>
      </c>
      <c r="I27" s="77">
        <f t="shared" si="0"/>
        <v>5.6818181818181816E-2</v>
      </c>
      <c r="J27" s="39" t="s">
        <v>27</v>
      </c>
      <c r="K27" s="66"/>
      <c r="L27" s="74">
        <f t="shared" si="2"/>
        <v>0</v>
      </c>
      <c r="M27" s="67"/>
    </row>
    <row r="28" spans="1:13" x14ac:dyDescent="0.25">
      <c r="A28" s="68"/>
      <c r="B28" s="69"/>
      <c r="C28" s="69"/>
      <c r="D28" s="69"/>
      <c r="E28" s="69"/>
      <c r="F28" s="69"/>
      <c r="G28" s="70"/>
      <c r="H28" s="71">
        <f>SUM(H9:H27)</f>
        <v>88</v>
      </c>
      <c r="I28" s="75">
        <f>SUM(I9:I27)</f>
        <v>0.99999999999999956</v>
      </c>
      <c r="J28" s="72" t="s">
        <v>6</v>
      </c>
      <c r="K28" s="73"/>
      <c r="L28" s="75">
        <f>SUM(L9:L27)</f>
        <v>0</v>
      </c>
      <c r="M28" s="73"/>
    </row>
  </sheetData>
  <mergeCells count="7">
    <mergeCell ref="J7:L7"/>
    <mergeCell ref="A1:C1"/>
    <mergeCell ref="G7:I7"/>
    <mergeCell ref="A2:B2"/>
    <mergeCell ref="A3:B3"/>
    <mergeCell ref="A4:B4"/>
    <mergeCell ref="A6:B6"/>
  </mergeCells>
  <pageMargins left="0.7" right="0.7" top="0.75" bottom="0.75" header="0.3" footer="0.3"/>
  <pageSetup orientation="portrait" r:id="rId1"/>
  <extLst>
    <ext xmlns:x14="http://schemas.microsoft.com/office/spreadsheetml/2009/9/main" uri="{CCE6A557-97BC-4b89-ADB6-D9C93CAAB3DF}">
      <x14:dataValidations xmlns:xm="http://schemas.microsoft.com/office/excel/2006/main" count="1">
        <x14:dataValidation type="list" allowBlank="1" showInputMessage="1" showErrorMessage="1" xr:uid="{16F8EEF6-268C-446E-A21E-491EC87E6123}">
          <x14:formula1>
            <xm:f>'Priority Ratings'!$C$21:$C$27</xm:f>
          </x14:formula1>
          <xm:sqref>G9:G27</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FF77C0-1112-40B9-A1BE-4BF8E87C4364}">
  <sheetPr codeName="Sheet5"/>
  <dimension ref="A1:J78"/>
  <sheetViews>
    <sheetView workbookViewId="0"/>
  </sheetViews>
  <sheetFormatPr defaultRowHeight="15" x14ac:dyDescent="0.25"/>
  <sheetData>
    <row r="1" spans="1:10" ht="23.25" x14ac:dyDescent="0.35">
      <c r="A1" s="98" t="e">
        <f>"Images for question nr: " &amp; 'Technical evaluation'!#REF!</f>
        <v>#REF!</v>
      </c>
      <c r="B1" s="99"/>
      <c r="C1" s="99"/>
      <c r="D1" s="99"/>
      <c r="E1" s="99"/>
      <c r="F1" s="99"/>
      <c r="G1" s="99"/>
      <c r="H1" s="99"/>
      <c r="I1" s="99"/>
      <c r="J1" s="97"/>
    </row>
    <row r="2" spans="1:10" x14ac:dyDescent="0.25">
      <c r="J2" s="97"/>
    </row>
    <row r="3" spans="1:10" x14ac:dyDescent="0.25">
      <c r="J3" s="97"/>
    </row>
    <row r="4" spans="1:10" x14ac:dyDescent="0.25">
      <c r="J4" s="97"/>
    </row>
    <row r="5" spans="1:10" x14ac:dyDescent="0.25">
      <c r="J5" s="97"/>
    </row>
    <row r="6" spans="1:10" x14ac:dyDescent="0.25">
      <c r="J6" s="97"/>
    </row>
    <row r="7" spans="1:10" x14ac:dyDescent="0.25">
      <c r="J7" s="97"/>
    </row>
    <row r="8" spans="1:10" x14ac:dyDescent="0.25">
      <c r="J8" s="97"/>
    </row>
    <row r="9" spans="1:10" x14ac:dyDescent="0.25">
      <c r="J9" s="97"/>
    </row>
    <row r="10" spans="1:10" x14ac:dyDescent="0.25">
      <c r="J10" s="97"/>
    </row>
    <row r="11" spans="1:10" x14ac:dyDescent="0.25">
      <c r="J11" s="97"/>
    </row>
    <row r="12" spans="1:10" x14ac:dyDescent="0.25">
      <c r="J12" s="97"/>
    </row>
    <row r="13" spans="1:10" x14ac:dyDescent="0.25">
      <c r="J13" s="97"/>
    </row>
    <row r="14" spans="1:10" x14ac:dyDescent="0.25">
      <c r="J14" s="97"/>
    </row>
    <row r="15" spans="1:10" x14ac:dyDescent="0.25">
      <c r="J15" s="97"/>
    </row>
    <row r="16" spans="1:10" x14ac:dyDescent="0.25">
      <c r="J16" s="97"/>
    </row>
    <row r="17" spans="10:10" x14ac:dyDescent="0.25">
      <c r="J17" s="97"/>
    </row>
    <row r="18" spans="10:10" x14ac:dyDescent="0.25">
      <c r="J18" s="97"/>
    </row>
    <row r="19" spans="10:10" x14ac:dyDescent="0.25">
      <c r="J19" s="97"/>
    </row>
    <row r="20" spans="10:10" x14ac:dyDescent="0.25">
      <c r="J20" s="97"/>
    </row>
    <row r="21" spans="10:10" x14ac:dyDescent="0.25">
      <c r="J21" s="97"/>
    </row>
    <row r="22" spans="10:10" x14ac:dyDescent="0.25">
      <c r="J22" s="97"/>
    </row>
    <row r="23" spans="10:10" x14ac:dyDescent="0.25">
      <c r="J23" s="97"/>
    </row>
    <row r="24" spans="10:10" x14ac:dyDescent="0.25">
      <c r="J24" s="97"/>
    </row>
    <row r="25" spans="10:10" x14ac:dyDescent="0.25">
      <c r="J25" s="97"/>
    </row>
    <row r="26" spans="10:10" x14ac:dyDescent="0.25">
      <c r="J26" s="97"/>
    </row>
    <row r="27" spans="10:10" x14ac:dyDescent="0.25">
      <c r="J27" s="97"/>
    </row>
    <row r="28" spans="10:10" x14ac:dyDescent="0.25">
      <c r="J28" s="97"/>
    </row>
    <row r="29" spans="10:10" x14ac:dyDescent="0.25">
      <c r="J29" s="97"/>
    </row>
    <row r="30" spans="10:10" x14ac:dyDescent="0.25">
      <c r="J30" s="97"/>
    </row>
    <row r="31" spans="10:10" x14ac:dyDescent="0.25">
      <c r="J31" s="97"/>
    </row>
    <row r="32" spans="10:10" x14ac:dyDescent="0.25">
      <c r="J32" s="97"/>
    </row>
    <row r="33" spans="10:10" x14ac:dyDescent="0.25">
      <c r="J33" s="97"/>
    </row>
    <row r="34" spans="10:10" x14ac:dyDescent="0.25">
      <c r="J34" s="97"/>
    </row>
    <row r="35" spans="10:10" x14ac:dyDescent="0.25">
      <c r="J35" s="97"/>
    </row>
    <row r="36" spans="10:10" x14ac:dyDescent="0.25">
      <c r="J36" s="97"/>
    </row>
    <row r="37" spans="10:10" x14ac:dyDescent="0.25">
      <c r="J37" s="97"/>
    </row>
    <row r="38" spans="10:10" x14ac:dyDescent="0.25">
      <c r="J38" s="97"/>
    </row>
    <row r="39" spans="10:10" x14ac:dyDescent="0.25">
      <c r="J39" s="97"/>
    </row>
    <row r="40" spans="10:10" x14ac:dyDescent="0.25">
      <c r="J40" s="97"/>
    </row>
    <row r="41" spans="10:10" x14ac:dyDescent="0.25">
      <c r="J41" s="97"/>
    </row>
    <row r="42" spans="10:10" x14ac:dyDescent="0.25">
      <c r="J42" s="97"/>
    </row>
    <row r="43" spans="10:10" x14ac:dyDescent="0.25">
      <c r="J43" s="97"/>
    </row>
    <row r="44" spans="10:10" x14ac:dyDescent="0.25">
      <c r="J44" s="97"/>
    </row>
    <row r="45" spans="10:10" x14ac:dyDescent="0.25">
      <c r="J45" s="97"/>
    </row>
    <row r="46" spans="10:10" x14ac:dyDescent="0.25">
      <c r="J46" s="97"/>
    </row>
    <row r="47" spans="10:10" x14ac:dyDescent="0.25">
      <c r="J47" s="97"/>
    </row>
    <row r="48" spans="10:10" x14ac:dyDescent="0.25">
      <c r="J48" s="97"/>
    </row>
    <row r="49" spans="10:10" x14ac:dyDescent="0.25">
      <c r="J49" s="97"/>
    </row>
    <row r="50" spans="10:10" x14ac:dyDescent="0.25">
      <c r="J50" s="97"/>
    </row>
    <row r="51" spans="10:10" x14ac:dyDescent="0.25">
      <c r="J51" s="97"/>
    </row>
    <row r="52" spans="10:10" x14ac:dyDescent="0.25">
      <c r="J52" s="97"/>
    </row>
    <row r="53" spans="10:10" x14ac:dyDescent="0.25">
      <c r="J53" s="97"/>
    </row>
    <row r="54" spans="10:10" x14ac:dyDescent="0.25">
      <c r="J54" s="97"/>
    </row>
    <row r="55" spans="10:10" x14ac:dyDescent="0.25">
      <c r="J55" s="97"/>
    </row>
    <row r="56" spans="10:10" x14ac:dyDescent="0.25">
      <c r="J56" s="97"/>
    </row>
    <row r="57" spans="10:10" x14ac:dyDescent="0.25">
      <c r="J57" s="97"/>
    </row>
    <row r="58" spans="10:10" x14ac:dyDescent="0.25">
      <c r="J58" s="97"/>
    </row>
    <row r="59" spans="10:10" x14ac:dyDescent="0.25">
      <c r="J59" s="97"/>
    </row>
    <row r="60" spans="10:10" x14ac:dyDescent="0.25">
      <c r="J60" s="97"/>
    </row>
    <row r="61" spans="10:10" x14ac:dyDescent="0.25">
      <c r="J61" s="97"/>
    </row>
    <row r="62" spans="10:10" x14ac:dyDescent="0.25">
      <c r="J62" s="97"/>
    </row>
    <row r="63" spans="10:10" x14ac:dyDescent="0.25">
      <c r="J63" s="97"/>
    </row>
    <row r="64" spans="10:10" x14ac:dyDescent="0.25">
      <c r="J64" s="97"/>
    </row>
    <row r="65" spans="10:10" x14ac:dyDescent="0.25">
      <c r="J65" s="97"/>
    </row>
    <row r="66" spans="10:10" x14ac:dyDescent="0.25">
      <c r="J66" s="97"/>
    </row>
    <row r="67" spans="10:10" x14ac:dyDescent="0.25">
      <c r="J67" s="97"/>
    </row>
    <row r="68" spans="10:10" x14ac:dyDescent="0.25">
      <c r="J68" s="97"/>
    </row>
    <row r="69" spans="10:10" x14ac:dyDescent="0.25">
      <c r="J69" s="97"/>
    </row>
    <row r="70" spans="10:10" x14ac:dyDescent="0.25">
      <c r="J70" s="97"/>
    </row>
    <row r="71" spans="10:10" x14ac:dyDescent="0.25">
      <c r="J71" s="97"/>
    </row>
    <row r="72" spans="10:10" x14ac:dyDescent="0.25">
      <c r="J72" s="97"/>
    </row>
    <row r="73" spans="10:10" x14ac:dyDescent="0.25">
      <c r="J73" s="97"/>
    </row>
    <row r="74" spans="10:10" x14ac:dyDescent="0.25">
      <c r="J74" s="97"/>
    </row>
    <row r="75" spans="10:10" x14ac:dyDescent="0.25">
      <c r="J75" s="97"/>
    </row>
    <row r="76" spans="10:10" x14ac:dyDescent="0.25">
      <c r="J76" s="97"/>
    </row>
    <row r="77" spans="10:10" x14ac:dyDescent="0.25">
      <c r="J77" s="97"/>
    </row>
    <row r="78" spans="10:10" x14ac:dyDescent="0.25">
      <c r="J78" s="97"/>
    </row>
  </sheetData>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dimension ref="B20:F27"/>
  <sheetViews>
    <sheetView workbookViewId="0">
      <selection activeCell="H23" sqref="H23"/>
    </sheetView>
  </sheetViews>
  <sheetFormatPr defaultRowHeight="15" x14ac:dyDescent="0.25"/>
  <cols>
    <col min="2" max="2" width="13.28515625" bestFit="1" customWidth="1"/>
    <col min="3" max="3" width="18.42578125" bestFit="1" customWidth="1"/>
    <col min="5" max="5" width="12.7109375" bestFit="1" customWidth="1"/>
    <col min="6" max="6" width="16.5703125" bestFit="1" customWidth="1"/>
  </cols>
  <sheetData>
    <row r="20" spans="2:6" x14ac:dyDescent="0.25">
      <c r="B20" t="s">
        <v>38</v>
      </c>
      <c r="C20" t="s">
        <v>19</v>
      </c>
      <c r="E20" s="12" t="s">
        <v>39</v>
      </c>
      <c r="F20" s="12" t="s">
        <v>40</v>
      </c>
    </row>
    <row r="21" spans="2:6" x14ac:dyDescent="0.25">
      <c r="B21" s="12">
        <v>0</v>
      </c>
      <c r="C21" s="12" t="s">
        <v>41</v>
      </c>
      <c r="E21" s="17">
        <v>0</v>
      </c>
      <c r="F21" s="12" t="s">
        <v>42</v>
      </c>
    </row>
    <row r="22" spans="2:6" x14ac:dyDescent="0.25">
      <c r="B22" s="12">
        <v>1</v>
      </c>
      <c r="C22" s="12" t="s">
        <v>43</v>
      </c>
      <c r="E22" s="17">
        <v>0.25</v>
      </c>
      <c r="F22" s="12" t="s">
        <v>44</v>
      </c>
    </row>
    <row r="23" spans="2:6" x14ac:dyDescent="0.25">
      <c r="B23" s="12">
        <v>2</v>
      </c>
      <c r="C23" s="12" t="s">
        <v>31</v>
      </c>
      <c r="E23" s="17">
        <v>0.5</v>
      </c>
      <c r="F23" s="12" t="s">
        <v>45</v>
      </c>
    </row>
    <row r="24" spans="2:6" x14ac:dyDescent="0.25">
      <c r="B24" s="12">
        <v>3</v>
      </c>
      <c r="C24" s="12" t="s">
        <v>29</v>
      </c>
      <c r="E24" s="17">
        <v>0.75</v>
      </c>
      <c r="F24" s="12" t="s">
        <v>46</v>
      </c>
    </row>
    <row r="25" spans="2:6" x14ac:dyDescent="0.25">
      <c r="B25" s="12">
        <v>4</v>
      </c>
      <c r="C25" s="12" t="s">
        <v>26</v>
      </c>
      <c r="E25" s="17">
        <v>1</v>
      </c>
      <c r="F25" s="12" t="s">
        <v>47</v>
      </c>
    </row>
    <row r="26" spans="2:6" x14ac:dyDescent="0.25">
      <c r="B26" s="12">
        <v>5</v>
      </c>
      <c r="C26" s="12" t="s">
        <v>28</v>
      </c>
      <c r="E26" s="16"/>
    </row>
    <row r="27" spans="2:6" x14ac:dyDescent="0.25">
      <c r="B27" s="12">
        <v>6</v>
      </c>
      <c r="C27" s="12" t="s">
        <v>37</v>
      </c>
    </row>
  </sheetData>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994371140D7A86429D3FB30B2009E378" ma:contentTypeVersion="2" ma:contentTypeDescription="Create a new document." ma:contentTypeScope="" ma:versionID="edaf57e605d408f4eb1a041bb2ab3ced">
  <xsd:schema xmlns:xsd="http://www.w3.org/2001/XMLSchema" xmlns:xs="http://www.w3.org/2001/XMLSchema" xmlns:p="http://schemas.microsoft.com/office/2006/metadata/properties" xmlns:ns2="1b4aafda-59fc-4246-b828-f88704c0c862" targetNamespace="http://schemas.microsoft.com/office/2006/metadata/properties" ma:root="true" ma:fieldsID="82e9777c8b6ed094c4990206368a5e74" ns2:_="">
    <xsd:import namespace="1b4aafda-59fc-4246-b828-f88704c0c862"/>
    <xsd:element name="properties">
      <xsd:complexType>
        <xsd:sequence>
          <xsd:element name="documentManagement">
            <xsd:complexType>
              <xsd:all>
                <xsd:element ref="ns2:MediaServiceMetadata" minOccurs="0"/>
                <xsd:element ref="ns2:MediaServiceFast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b4aafda-59fc-4246-b828-f88704c0c86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EC192794-F5BC-4F6B-80BA-00B76F87E406}">
  <ds:schemaRefs>
    <ds:schemaRef ds:uri="http://schemas.microsoft.com/sharepoint/v3/contenttype/forms"/>
  </ds:schemaRefs>
</ds:datastoreItem>
</file>

<file path=customXml/itemProps2.xml><?xml version="1.0" encoding="utf-8"?>
<ds:datastoreItem xmlns:ds="http://schemas.openxmlformats.org/officeDocument/2006/customXml" ds:itemID="{7E2CA49D-4D59-4D7C-B3FF-BFAF5E0DCAE9}">
  <ds:schemaRefs>
    <ds:schemaRef ds:uri="http://schemas.microsoft.com/office/2006/metadata/properties"/>
    <ds:schemaRef ds:uri="http://purl.org/dc/elements/1.1/"/>
    <ds:schemaRef ds:uri="1b4aafda-59fc-4246-b828-f88704c0c862"/>
    <ds:schemaRef ds:uri="http://purl.org/dc/dcmitype/"/>
    <ds:schemaRef ds:uri="http://www.w3.org/XML/1998/namespace"/>
    <ds:schemaRef ds:uri="http://schemas.microsoft.com/office/2006/documentManagement/types"/>
    <ds:schemaRef ds:uri="http://schemas.microsoft.com/office/infopath/2007/PartnerControls"/>
    <ds:schemaRef ds:uri="http://schemas.openxmlformats.org/package/2006/metadata/core-properties"/>
    <ds:schemaRef ds:uri="http://purl.org/dc/terms/"/>
  </ds:schemaRefs>
</ds:datastoreItem>
</file>

<file path=customXml/itemProps3.xml><?xml version="1.0" encoding="utf-8"?>
<ds:datastoreItem xmlns:ds="http://schemas.openxmlformats.org/officeDocument/2006/customXml" ds:itemID="{BC4E99AD-BD61-4519-AD05-4826434E3E0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b4aafda-59fc-4246-b828-f88704c0c86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1</vt:i4>
      </vt:variant>
    </vt:vector>
  </HeadingPairs>
  <TitlesOfParts>
    <vt:vector size="6" baseType="lpstr">
      <vt:lpstr>Summary</vt:lpstr>
      <vt:lpstr>Technical evaluation</vt:lpstr>
      <vt:lpstr>Demo</vt:lpstr>
      <vt:lpstr>Images reference</vt:lpstr>
      <vt:lpstr>Priority Ratings</vt:lpstr>
      <vt:lpstr>'Technical evaluation'!Print_Titles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Kabelo Mnyani</dc:creator>
  <cp:keywords/>
  <dc:description/>
  <cp:lastModifiedBy>Nelius Jordaan</cp:lastModifiedBy>
  <cp:revision/>
  <dcterms:created xsi:type="dcterms:W3CDTF">2008-10-24T05:19:37Z</dcterms:created>
  <dcterms:modified xsi:type="dcterms:W3CDTF">2023-10-04T15:28:47Z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0x010100994371140D7A86429D3FB30B2009E378</vt:lpwstr>
  </property>
  <property fmtid="{D5CDD505-2E9C-101B-9397-08002B2CF9AE}" pid="3" name="CofWorkbookId">
    <vt:lpwstr>6bc78136-7c8b-4874-868a-31faa262a20b</vt:lpwstr>
  </property>
</Properties>
</file>