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-my.sharepoint.com/personal/nomar_dbsa_org/Documents/TENDER INVITATION DOCUMENTS/2023/RFP116.2023 TENDER DOCUMENTS/Activity Schedule/"/>
    </mc:Choice>
  </mc:AlternateContent>
  <xr:revisionPtr revIDLastSave="4" documentId="8_{CCC88937-F80C-4C9C-A733-822824F17001}" xr6:coauthVersionLast="47" xr6:coauthVersionMax="47" xr10:uidLastSave="{AC3FBC90-66C4-4D04-B230-6DB84B091CCA}"/>
  <bookViews>
    <workbookView xWindow="-120" yWindow="-120" windowWidth="20730" windowHeight="11160" xr2:uid="{4BB84543-F5F0-4E0E-9671-82ED4561580A}"/>
  </bookViews>
  <sheets>
    <sheet name="Estimate rev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3" l="1"/>
  <c r="C12" i="3"/>
  <c r="N19" i="3"/>
  <c r="J17" i="3"/>
  <c r="L17" i="3" s="1"/>
  <c r="D8" i="3"/>
  <c r="F28" i="3" l="1"/>
  <c r="D26" i="3"/>
  <c r="F26" i="3" s="1"/>
  <c r="D25" i="3"/>
  <c r="F25" i="3" s="1"/>
  <c r="F24" i="3"/>
  <c r="D23" i="3"/>
  <c r="F23" i="3" s="1"/>
  <c r="F21" i="3"/>
  <c r="D20" i="3"/>
  <c r="F20" i="3" s="1"/>
  <c r="F19" i="3"/>
  <c r="A19" i="3"/>
  <c r="A20" i="3" s="1"/>
  <c r="A21" i="3" s="1"/>
  <c r="A22" i="3" s="1"/>
  <c r="A24" i="3" s="1"/>
  <c r="A25" i="3" s="1"/>
  <c r="A26" i="3" s="1"/>
  <c r="A27" i="3" s="1"/>
  <c r="A29" i="3" s="1"/>
  <c r="A31" i="3" s="1"/>
  <c r="A34" i="3" s="1"/>
  <c r="A35" i="3" s="1"/>
  <c r="F33" i="3" l="1"/>
  <c r="P17" i="3"/>
  <c r="F34" i="3" l="1"/>
  <c r="F35" i="3" s="1"/>
  <c r="F36" i="3" l="1"/>
  <c r="F37" i="3" s="1"/>
  <c r="F38" i="3" s="1"/>
</calcChain>
</file>

<file path=xl/sharedStrings.xml><?xml version="1.0" encoding="utf-8"?>
<sst xmlns="http://schemas.openxmlformats.org/spreadsheetml/2006/main" count="59" uniqueCount="49">
  <si>
    <t>Building Area</t>
  </si>
  <si>
    <t>Courtyard Area</t>
  </si>
  <si>
    <t>Site Area</t>
  </si>
  <si>
    <t>Car Ports</t>
  </si>
  <si>
    <r>
      <t>m</t>
    </r>
    <r>
      <rPr>
        <sz val="11"/>
        <color theme="1"/>
        <rFont val="Calibri"/>
        <family val="2"/>
      </rPr>
      <t>²</t>
    </r>
  </si>
  <si>
    <t xml:space="preserve">New Kitchen </t>
  </si>
  <si>
    <t>Floors</t>
  </si>
  <si>
    <t>Fire</t>
  </si>
  <si>
    <t>Carpentry &amp; Joinery</t>
  </si>
  <si>
    <t>Sanitary Fittings</t>
  </si>
  <si>
    <t>Upgrade electricity Supply</t>
  </si>
  <si>
    <t>Item</t>
  </si>
  <si>
    <t>Standby Generator</t>
  </si>
  <si>
    <t>Guardhouse / Entrance</t>
  </si>
  <si>
    <t>New Geysers</t>
  </si>
  <si>
    <t>No</t>
  </si>
  <si>
    <t>Canopy - Main Entrance</t>
  </si>
  <si>
    <t>New pixwell for waste</t>
  </si>
  <si>
    <t>Sub-Total</t>
  </si>
  <si>
    <t>Professional fees @ 15%</t>
  </si>
  <si>
    <t>Contingency Allowance @ 10%</t>
  </si>
  <si>
    <t>VAT @15%</t>
  </si>
  <si>
    <t>TOTAL INCLUDING VAT</t>
  </si>
  <si>
    <t>Unit</t>
  </si>
  <si>
    <t>Rate</t>
  </si>
  <si>
    <t>Amount</t>
  </si>
  <si>
    <t>No.</t>
  </si>
  <si>
    <t>Qty</t>
  </si>
  <si>
    <t>DOD - SANDHURST LEARNER ACCOMODAITON</t>
  </si>
  <si>
    <t>m2</t>
  </si>
  <si>
    <t>Ramp - Side Entrance</t>
  </si>
  <si>
    <t>Comments</t>
  </si>
  <si>
    <t>Plumbing - bathrooms only</t>
  </si>
  <si>
    <t xml:space="preserve">say </t>
  </si>
  <si>
    <t>Geyser</t>
  </si>
  <si>
    <t>Fittings</t>
  </si>
  <si>
    <t>T&amp;Instal</t>
  </si>
  <si>
    <t>Remove old</t>
  </si>
  <si>
    <t>item</t>
  </si>
  <si>
    <t>Tarmac - no allowance</t>
  </si>
  <si>
    <t>External façade - no allowance</t>
  </si>
  <si>
    <t xml:space="preserve">Ceilings - Paint </t>
  </si>
  <si>
    <t xml:space="preserve">Ceilings - Repair </t>
  </si>
  <si>
    <t xml:space="preserve">Electrical </t>
  </si>
  <si>
    <t xml:space="preserve">Roof </t>
  </si>
  <si>
    <t xml:space="preserve">Glazing </t>
  </si>
  <si>
    <t xml:space="preserve">New kitchen mess (complete with cooking area, and all facilities) for 200 people total 550m2 </t>
  </si>
  <si>
    <t xml:space="preserve">ACTIVITY SCHEDULE </t>
  </si>
  <si>
    <t xml:space="preserve">Walls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</si>
</sst>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164" fontId="0" fillId="0" borderId="1" xfId="1" applyFont="1" applyBorder="1"/>
    <xf numFmtId="164" fontId="3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5" fillId="0" borderId="0" xfId="0" applyFont="1"/>
    <xf numFmtId="9" fontId="0" fillId="0" borderId="0" xfId="0" applyNumberFormat="1" applyAlignment="1">
      <alignment horizontal="left"/>
    </xf>
    <xf numFmtId="0" fontId="6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AFE5-8D12-4C02-93EE-D08C8CB2142A}">
  <dimension ref="A3:Q39"/>
  <sheetViews>
    <sheetView tabSelected="1" zoomScale="130" zoomScaleNormal="130" workbookViewId="0">
      <selection activeCell="B3" sqref="B3"/>
    </sheetView>
  </sheetViews>
  <sheetFormatPr defaultRowHeight="15" outlineLevelRow="1" x14ac:dyDescent="0.25"/>
  <cols>
    <col min="1" max="1" width="4.140625" style="7" bestFit="1" customWidth="1"/>
    <col min="2" max="2" width="59.5703125" customWidth="1"/>
    <col min="3" max="3" width="5.140625" style="7" bestFit="1" customWidth="1"/>
    <col min="4" max="4" width="11.140625" style="1" bestFit="1" customWidth="1"/>
    <col min="5" max="5" width="15.140625" bestFit="1" customWidth="1"/>
    <col min="6" max="6" width="15.140625" style="1" bestFit="1" customWidth="1"/>
    <col min="7" max="7" width="74.140625" bestFit="1" customWidth="1"/>
    <col min="9" max="9" width="14" bestFit="1" customWidth="1"/>
  </cols>
  <sheetData>
    <row r="3" spans="1:7" x14ac:dyDescent="0.25">
      <c r="A3" s="18"/>
      <c r="B3" s="2" t="s">
        <v>47</v>
      </c>
      <c r="C3" s="8"/>
      <c r="D3" s="6"/>
      <c r="E3" s="18"/>
      <c r="F3" s="9"/>
    </row>
    <row r="4" spans="1:7" x14ac:dyDescent="0.25">
      <c r="A4" s="18" t="s">
        <v>28</v>
      </c>
      <c r="B4" s="2"/>
      <c r="C4" s="8"/>
      <c r="D4" s="6"/>
      <c r="E4" s="2"/>
      <c r="F4" s="6"/>
    </row>
    <row r="5" spans="1:7" x14ac:dyDescent="0.25">
      <c r="A5" s="12" t="s">
        <v>26</v>
      </c>
      <c r="B5" s="12" t="s">
        <v>11</v>
      </c>
      <c r="C5" s="12" t="s">
        <v>23</v>
      </c>
      <c r="D5" s="13" t="s">
        <v>27</v>
      </c>
      <c r="E5" s="12" t="s">
        <v>24</v>
      </c>
      <c r="F5" s="13" t="s">
        <v>25</v>
      </c>
      <c r="G5" s="19" t="s">
        <v>31</v>
      </c>
    </row>
    <row r="6" spans="1:7" x14ac:dyDescent="0.25">
      <c r="A6" s="3">
        <v>1</v>
      </c>
      <c r="B6" s="10" t="s">
        <v>0</v>
      </c>
      <c r="C6" s="3"/>
      <c r="D6" s="5"/>
      <c r="E6" s="5"/>
      <c r="F6" s="5"/>
    </row>
    <row r="7" spans="1:7" hidden="1" outlineLevel="1" x14ac:dyDescent="0.25">
      <c r="A7" s="3"/>
      <c r="B7" s="4" t="s">
        <v>6</v>
      </c>
      <c r="C7" s="3"/>
      <c r="D7" s="5">
        <v>200</v>
      </c>
      <c r="E7" s="5"/>
      <c r="F7" s="5"/>
      <c r="G7" s="20"/>
    </row>
    <row r="8" spans="1:7" hidden="1" outlineLevel="1" x14ac:dyDescent="0.25">
      <c r="A8" s="3"/>
      <c r="B8" s="4" t="s">
        <v>48</v>
      </c>
      <c r="C8" s="3"/>
      <c r="D8" s="5">
        <f>D9*2.5</f>
        <v>200</v>
      </c>
      <c r="E8" s="5"/>
      <c r="F8" s="5"/>
      <c r="G8" s="21"/>
    </row>
    <row r="9" spans="1:7" hidden="1" outlineLevel="1" x14ac:dyDescent="0.25">
      <c r="A9" s="3"/>
      <c r="B9" s="4" t="s">
        <v>41</v>
      </c>
      <c r="C9" s="3"/>
      <c r="D9" s="5">
        <v>80</v>
      </c>
      <c r="E9" s="5"/>
      <c r="F9" s="5"/>
    </row>
    <row r="10" spans="1:7" hidden="1" outlineLevel="1" x14ac:dyDescent="0.25">
      <c r="A10" s="3"/>
      <c r="B10" s="4" t="s">
        <v>42</v>
      </c>
      <c r="C10" s="3"/>
      <c r="D10" s="5">
        <v>70</v>
      </c>
      <c r="E10" s="5"/>
      <c r="F10" s="5"/>
    </row>
    <row r="11" spans="1:7" hidden="1" outlineLevel="1" x14ac:dyDescent="0.25">
      <c r="A11" s="3"/>
      <c r="B11" s="4" t="s">
        <v>43</v>
      </c>
      <c r="C11" s="3"/>
      <c r="D11" s="5">
        <v>350</v>
      </c>
      <c r="E11" s="5"/>
      <c r="F11" s="5"/>
    </row>
    <row r="12" spans="1:7" hidden="1" outlineLevel="1" x14ac:dyDescent="0.25">
      <c r="A12" s="3"/>
      <c r="B12" s="4" t="s">
        <v>32</v>
      </c>
      <c r="C12" s="3">
        <f>760*1.3</f>
        <v>988</v>
      </c>
      <c r="D12" s="5">
        <v>350</v>
      </c>
      <c r="E12" s="5"/>
      <c r="F12" s="5"/>
    </row>
    <row r="13" spans="1:7" hidden="1" outlineLevel="1" x14ac:dyDescent="0.25">
      <c r="A13" s="3"/>
      <c r="B13" s="4" t="s">
        <v>7</v>
      </c>
      <c r="C13" s="3"/>
      <c r="D13" s="5">
        <v>250</v>
      </c>
      <c r="E13" s="5"/>
      <c r="F13" s="5"/>
      <c r="G13" s="20"/>
    </row>
    <row r="14" spans="1:7" hidden="1" outlineLevel="1" x14ac:dyDescent="0.25">
      <c r="A14" s="3"/>
      <c r="B14" s="4" t="s">
        <v>44</v>
      </c>
      <c r="C14" s="3"/>
      <c r="D14" s="5">
        <v>250</v>
      </c>
      <c r="E14" s="5"/>
      <c r="F14" s="5"/>
    </row>
    <row r="15" spans="1:7" hidden="1" outlineLevel="1" x14ac:dyDescent="0.25">
      <c r="A15" s="3"/>
      <c r="B15" s="4" t="s">
        <v>8</v>
      </c>
      <c r="C15" s="3"/>
      <c r="D15" s="5">
        <v>150</v>
      </c>
      <c r="E15" s="5"/>
      <c r="F15" s="5"/>
      <c r="G15" s="20"/>
    </row>
    <row r="16" spans="1:7" hidden="1" outlineLevel="1" x14ac:dyDescent="0.25">
      <c r="A16" s="3"/>
      <c r="B16" s="4" t="s">
        <v>9</v>
      </c>
      <c r="C16" s="3"/>
      <c r="D16" s="5">
        <v>150</v>
      </c>
      <c r="E16" s="5"/>
      <c r="F16" s="5"/>
      <c r="G16" s="20"/>
    </row>
    <row r="17" spans="1:17" hidden="1" outlineLevel="1" x14ac:dyDescent="0.25">
      <c r="A17" s="3"/>
      <c r="B17" s="4" t="s">
        <v>45</v>
      </c>
      <c r="C17" s="3"/>
      <c r="D17" s="5">
        <v>70</v>
      </c>
      <c r="E17" s="5"/>
      <c r="F17" s="5"/>
      <c r="J17">
        <f>1.3*0.45</f>
        <v>0.58500000000000008</v>
      </c>
      <c r="K17">
        <v>450</v>
      </c>
      <c r="L17">
        <f>K17/J17*1.2</f>
        <v>923.07692307692298</v>
      </c>
      <c r="M17" t="s">
        <v>33</v>
      </c>
      <c r="N17">
        <v>1100</v>
      </c>
      <c r="O17" t="s">
        <v>29</v>
      </c>
      <c r="P17" s="24">
        <f>E17/N17</f>
        <v>0</v>
      </c>
      <c r="Q17" t="s">
        <v>29</v>
      </c>
    </row>
    <row r="18" spans="1:17" hidden="1" outlineLevel="1" x14ac:dyDescent="0.25">
      <c r="A18" s="3"/>
      <c r="B18" s="4"/>
      <c r="C18" s="3"/>
      <c r="D18" s="5"/>
      <c r="E18" s="5"/>
      <c r="F18" s="5"/>
      <c r="J18" t="s">
        <v>34</v>
      </c>
      <c r="K18" t="s">
        <v>35</v>
      </c>
      <c r="L18" t="s">
        <v>36</v>
      </c>
      <c r="M18" t="s">
        <v>37</v>
      </c>
    </row>
    <row r="19" spans="1:17" collapsed="1" x14ac:dyDescent="0.25">
      <c r="A19" s="3">
        <f>A6+1</f>
        <v>2</v>
      </c>
      <c r="B19" s="11" t="s">
        <v>14</v>
      </c>
      <c r="C19" s="3" t="s">
        <v>15</v>
      </c>
      <c r="D19" s="5">
        <v>16</v>
      </c>
      <c r="E19" s="5"/>
      <c r="F19" s="5">
        <f>D19*E19</f>
        <v>0</v>
      </c>
      <c r="J19">
        <v>6500</v>
      </c>
      <c r="K19">
        <v>1500</v>
      </c>
      <c r="L19">
        <v>2000</v>
      </c>
      <c r="M19">
        <v>2000</v>
      </c>
      <c r="N19">
        <f>SUM(J19:M19)</f>
        <v>12000</v>
      </c>
    </row>
    <row r="20" spans="1:17" x14ac:dyDescent="0.25">
      <c r="A20" s="3">
        <f>A19+1</f>
        <v>3</v>
      </c>
      <c r="B20" s="11" t="s">
        <v>16</v>
      </c>
      <c r="C20" s="3" t="s">
        <v>4</v>
      </c>
      <c r="D20" s="5">
        <f>6*6</f>
        <v>36</v>
      </c>
      <c r="E20" s="5"/>
      <c r="F20" s="5">
        <f t="shared" ref="F20:F28" si="0">D20*E20</f>
        <v>0</v>
      </c>
      <c r="G20" s="20"/>
    </row>
    <row r="21" spans="1:17" x14ac:dyDescent="0.25">
      <c r="A21" s="3">
        <f t="shared" ref="A21:A31" si="1">A20+1</f>
        <v>4</v>
      </c>
      <c r="B21" s="11" t="s">
        <v>30</v>
      </c>
      <c r="C21" s="3" t="s">
        <v>38</v>
      </c>
      <c r="D21" s="5">
        <v>1</v>
      </c>
      <c r="E21" s="5"/>
      <c r="F21" s="5">
        <f t="shared" si="0"/>
        <v>0</v>
      </c>
    </row>
    <row r="22" spans="1:17" hidden="1" x14ac:dyDescent="0.25">
      <c r="A22" s="3">
        <f t="shared" si="1"/>
        <v>5</v>
      </c>
      <c r="B22" s="11" t="s">
        <v>40</v>
      </c>
      <c r="C22" s="3"/>
      <c r="D22" s="5"/>
      <c r="E22" s="5"/>
      <c r="F22" s="5"/>
      <c r="G22" s="22"/>
    </row>
    <row r="23" spans="1:17" x14ac:dyDescent="0.25">
      <c r="A23" s="3">
        <v>5</v>
      </c>
      <c r="B23" s="10" t="s">
        <v>1</v>
      </c>
      <c r="C23" s="3" t="s">
        <v>4</v>
      </c>
      <c r="D23" s="5">
        <f>295*2+1065+456*2</f>
        <v>2567</v>
      </c>
      <c r="E23" s="5"/>
      <c r="F23" s="5">
        <f t="shared" si="0"/>
        <v>0</v>
      </c>
      <c r="G23" s="20"/>
    </row>
    <row r="24" spans="1:17" x14ac:dyDescent="0.25">
      <c r="A24" s="3">
        <f t="shared" si="1"/>
        <v>6</v>
      </c>
      <c r="B24" s="10" t="s">
        <v>2</v>
      </c>
      <c r="C24" s="3" t="s">
        <v>4</v>
      </c>
      <c r="D24" s="5">
        <v>18817.91</v>
      </c>
      <c r="E24" s="5"/>
      <c r="F24" s="5">
        <f t="shared" si="0"/>
        <v>0</v>
      </c>
      <c r="G24" s="23"/>
    </row>
    <row r="25" spans="1:17" x14ac:dyDescent="0.25">
      <c r="A25" s="3">
        <f t="shared" si="1"/>
        <v>7</v>
      </c>
      <c r="B25" s="10" t="s">
        <v>3</v>
      </c>
      <c r="C25" s="3" t="s">
        <v>4</v>
      </c>
      <c r="D25" s="5">
        <f>345*4</f>
        <v>1380</v>
      </c>
      <c r="E25" s="5"/>
      <c r="F25" s="5">
        <f t="shared" si="0"/>
        <v>0</v>
      </c>
      <c r="G25" s="20"/>
    </row>
    <row r="26" spans="1:17" x14ac:dyDescent="0.25">
      <c r="A26" s="3">
        <f t="shared" si="1"/>
        <v>8</v>
      </c>
      <c r="B26" s="10" t="s">
        <v>17</v>
      </c>
      <c r="C26" s="3" t="s">
        <v>4</v>
      </c>
      <c r="D26" s="5">
        <f>5*10</f>
        <v>50</v>
      </c>
      <c r="E26" s="5"/>
      <c r="F26" s="5">
        <f t="shared" si="0"/>
        <v>0</v>
      </c>
    </row>
    <row r="27" spans="1:17" hidden="1" x14ac:dyDescent="0.25">
      <c r="A27" s="3">
        <f t="shared" si="1"/>
        <v>9</v>
      </c>
      <c r="B27" s="10" t="s">
        <v>39</v>
      </c>
      <c r="C27" s="3"/>
      <c r="D27" s="5"/>
      <c r="E27" s="5"/>
      <c r="F27" s="5"/>
      <c r="G27" s="23"/>
    </row>
    <row r="28" spans="1:17" x14ac:dyDescent="0.25">
      <c r="A28" s="3">
        <v>9</v>
      </c>
      <c r="B28" s="10" t="s">
        <v>13</v>
      </c>
      <c r="C28" s="3" t="s">
        <v>4</v>
      </c>
      <c r="D28" s="5">
        <v>40</v>
      </c>
      <c r="E28" s="5"/>
      <c r="F28" s="5">
        <f t="shared" si="0"/>
        <v>0</v>
      </c>
      <c r="G28" s="20"/>
    </row>
    <row r="29" spans="1:17" hidden="1" x14ac:dyDescent="0.25">
      <c r="A29" s="3">
        <f t="shared" si="1"/>
        <v>10</v>
      </c>
      <c r="B29" s="10" t="s">
        <v>5</v>
      </c>
      <c r="C29" s="3"/>
      <c r="D29" s="5"/>
      <c r="E29" s="5"/>
      <c r="F29" s="5"/>
      <c r="G29" s="23"/>
    </row>
    <row r="30" spans="1:17" x14ac:dyDescent="0.25">
      <c r="A30" s="3">
        <v>10</v>
      </c>
      <c r="B30" s="10" t="s">
        <v>10</v>
      </c>
      <c r="C30" s="3" t="s">
        <v>11</v>
      </c>
      <c r="D30" s="5">
        <v>1</v>
      </c>
      <c r="E30" s="10"/>
      <c r="F30" s="5"/>
    </row>
    <row r="31" spans="1:17" x14ac:dyDescent="0.25">
      <c r="A31" s="3">
        <f t="shared" si="1"/>
        <v>11</v>
      </c>
      <c r="B31" s="10" t="s">
        <v>12</v>
      </c>
      <c r="C31" s="3" t="s">
        <v>11</v>
      </c>
      <c r="D31" s="5">
        <v>1</v>
      </c>
      <c r="E31" s="10"/>
      <c r="F31" s="5"/>
    </row>
    <row r="32" spans="1:17" ht="31.5" customHeight="1" x14ac:dyDescent="0.25">
      <c r="A32" s="3">
        <v>12</v>
      </c>
      <c r="B32" s="26" t="s">
        <v>46</v>
      </c>
      <c r="C32" s="3" t="s">
        <v>11</v>
      </c>
      <c r="D32" s="5">
        <v>1</v>
      </c>
      <c r="E32" s="5"/>
      <c r="F32" s="5">
        <f>E32</f>
        <v>0</v>
      </c>
      <c r="G32" s="25"/>
    </row>
    <row r="33" spans="1:7" x14ac:dyDescent="0.25">
      <c r="A33" s="14"/>
      <c r="B33" s="15" t="s">
        <v>18</v>
      </c>
      <c r="C33" s="12"/>
      <c r="D33" s="16"/>
      <c r="E33" s="17"/>
      <c r="F33" s="16">
        <f>SUM(F6:F32)</f>
        <v>0</v>
      </c>
      <c r="G33" s="25"/>
    </row>
    <row r="34" spans="1:7" x14ac:dyDescent="0.25">
      <c r="A34" s="3">
        <f>A31+1</f>
        <v>12</v>
      </c>
      <c r="B34" s="10" t="s">
        <v>19</v>
      </c>
      <c r="C34" s="3"/>
      <c r="D34" s="5"/>
      <c r="E34" s="10"/>
      <c r="F34" s="5">
        <f>F33*15%</f>
        <v>0</v>
      </c>
      <c r="G34" s="25"/>
    </row>
    <row r="35" spans="1:7" x14ac:dyDescent="0.25">
      <c r="A35" s="3">
        <f>A34+1</f>
        <v>13</v>
      </c>
      <c r="B35" s="10" t="s">
        <v>20</v>
      </c>
      <c r="C35" s="3"/>
      <c r="D35" s="5"/>
      <c r="E35" s="10"/>
      <c r="F35" s="5">
        <f>(F33+F34)*10%</f>
        <v>0</v>
      </c>
      <c r="G35" s="25"/>
    </row>
    <row r="36" spans="1:7" x14ac:dyDescent="0.25">
      <c r="A36" s="14"/>
      <c r="B36" s="15" t="s">
        <v>18</v>
      </c>
      <c r="C36" s="12"/>
      <c r="D36" s="16"/>
      <c r="E36" s="17"/>
      <c r="F36" s="16">
        <f>SUM(F33:F35)</f>
        <v>0</v>
      </c>
      <c r="G36" s="25"/>
    </row>
    <row r="37" spans="1:7" x14ac:dyDescent="0.25">
      <c r="A37" s="3">
        <v>14</v>
      </c>
      <c r="B37" s="10" t="s">
        <v>21</v>
      </c>
      <c r="C37" s="3"/>
      <c r="D37" s="5"/>
      <c r="E37" s="10"/>
      <c r="F37" s="5">
        <f>F36*15%</f>
        <v>0</v>
      </c>
      <c r="G37" s="25"/>
    </row>
    <row r="38" spans="1:7" x14ac:dyDescent="0.25">
      <c r="A38" s="14"/>
      <c r="B38" s="15" t="s">
        <v>22</v>
      </c>
      <c r="C38" s="12"/>
      <c r="D38" s="16"/>
      <c r="E38" s="17"/>
      <c r="F38" s="16">
        <f>F37+F36</f>
        <v>0</v>
      </c>
      <c r="G38" s="25"/>
    </row>
    <row r="39" spans="1:7" x14ac:dyDescent="0.25">
      <c r="G39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 rev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Divan Le Roux</dc:creator>
  <cp:lastModifiedBy>Noma Rakoma</cp:lastModifiedBy>
  <cp:lastPrinted>2021-10-11T14:52:17Z</cp:lastPrinted>
  <dcterms:created xsi:type="dcterms:W3CDTF">2021-10-05T13:49:38Z</dcterms:created>
  <dcterms:modified xsi:type="dcterms:W3CDTF">2023-05-31T08:08:59Z</dcterms:modified>
</cp:coreProperties>
</file>