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13"/>
  <workbookPr/>
  <mc:AlternateContent xmlns:mc="http://schemas.openxmlformats.org/markup-compatibility/2006">
    <mc:Choice Requires="x15">
      <x15ac:absPath xmlns:x15ac="http://schemas.microsoft.com/office/spreadsheetml/2010/11/ac" url="https://d.docs.live.net/a703de19c98423c9/KP - Eskom/a. Gauteng TPD/Projects/2. Thandi Semosa/Ring Main Units/"/>
    </mc:Choice>
  </mc:AlternateContent>
  <xr:revisionPtr revIDLastSave="1341" documentId="13_ncr:1_{3B84285E-DC67-4DAA-842A-8F57C032A254}" xr6:coauthVersionLast="47" xr6:coauthVersionMax="47" xr10:uidLastSave="{9DBAFF39-D9EC-1144-B6C3-9FD832179A42}"/>
  <bookViews>
    <workbookView xWindow="0" yWindow="0" windowWidth="28800" windowHeight="18000" tabRatio="937" xr2:uid="{00000000-000D-0000-FFFF-FFFF00000000}"/>
  </bookViews>
  <sheets>
    <sheet name="Read Me" sheetId="3" r:id="rId1"/>
    <sheet name="Tender Cover Sheet" sheetId="4" r:id="rId2"/>
    <sheet name="5.1.4 CPA Formulae" sheetId="6" state="hidden" r:id="rId3"/>
    <sheet name="5.1.0 Preamble" sheetId="5" r:id="rId4"/>
    <sheet name="5.1.1 Pricing Schedule" sheetId="2" r:id="rId5"/>
    <sheet name="5.1.2 Summary" sheetId="7" r:id="rId6"/>
    <sheet name="5.1.3 Exchange Rates" sheetId="8" r:id="rId7"/>
  </sheets>
  <externalReferences>
    <externalReference r:id="rId8"/>
  </externalReferences>
  <definedNames>
    <definedName name="_xlnm._FilterDatabase" localSheetId="4" hidden="1">'5.1.1 Pricing Schedule'!$F$16:$P$60</definedName>
    <definedName name="Area_Print">#REF!</definedName>
    <definedName name="Data">#REF!</definedName>
    <definedName name="Data_Daywork">#REF!</definedName>
    <definedName name="Data_Opt_Bill5">#REF!</definedName>
    <definedName name="_xlnm.Print_Area" localSheetId="5">'5.1.2 Summary'!$A$1:$F$17</definedName>
    <definedName name="_xlnm.Print_Area" localSheetId="2">'5.1.4 CPA Formulae'!$A$1:$BP$155</definedName>
    <definedName name="Sort_Data">#REF!</definedName>
    <definedName name="Z_DE49A6A9_010D_48D1_ADBB_CC4D28A02AE8_.wvu.PrintArea" localSheetId="2" hidden="1">'5.1.4 CPA Formulae'!$A$1:$BP$155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58" i="2" l="1"/>
  <c r="A59" i="2" s="1"/>
  <c r="F13" i="7"/>
  <c r="E13" i="7"/>
  <c r="D13" i="7"/>
  <c r="C13" i="7"/>
  <c r="A14" i="7"/>
  <c r="CD55" i="2"/>
  <c r="Q55" i="2"/>
  <c r="K55" i="2"/>
  <c r="I55" i="2"/>
  <c r="L55" i="2" s="1"/>
  <c r="G55" i="2"/>
  <c r="CD54" i="2"/>
  <c r="Q54" i="2"/>
  <c r="K54" i="2"/>
  <c r="I54" i="2"/>
  <c r="L54" i="2" s="1"/>
  <c r="G54" i="2"/>
  <c r="G58" i="2" s="1"/>
  <c r="G59" i="2" s="1"/>
  <c r="E14" i="7" s="1"/>
  <c r="E15" i="7" s="1"/>
  <c r="CD53" i="2"/>
  <c r="Q53" i="2"/>
  <c r="K53" i="2"/>
  <c r="I53" i="2"/>
  <c r="L53" i="2" s="1"/>
  <c r="G53" i="2"/>
  <c r="CD52" i="2"/>
  <c r="Q52" i="2"/>
  <c r="K52" i="2"/>
  <c r="I52" i="2"/>
  <c r="L52" i="2" s="1"/>
  <c r="G52" i="2"/>
  <c r="CD51" i="2"/>
  <c r="Q51" i="2"/>
  <c r="K51" i="2"/>
  <c r="I51" i="2"/>
  <c r="L51" i="2" s="1"/>
  <c r="M51" i="2" s="1"/>
  <c r="N51" i="2" s="1"/>
  <c r="G51" i="2"/>
  <c r="CD50" i="2"/>
  <c r="Q50" i="2"/>
  <c r="K50" i="2"/>
  <c r="I50" i="2"/>
  <c r="L50" i="2" s="1"/>
  <c r="G50" i="2"/>
  <c r="CD49" i="2"/>
  <c r="Q49" i="2"/>
  <c r="K49" i="2"/>
  <c r="I49" i="2"/>
  <c r="L49" i="2" s="1"/>
  <c r="G49" i="2"/>
  <c r="CD48" i="2"/>
  <c r="CE48" i="2" s="1"/>
  <c r="Q48" i="2"/>
  <c r="K48" i="2"/>
  <c r="I48" i="2"/>
  <c r="L48" i="2" s="1"/>
  <c r="G48" i="2"/>
  <c r="CD42" i="2"/>
  <c r="Q42" i="2"/>
  <c r="K42" i="2"/>
  <c r="I42" i="2"/>
  <c r="L42" i="2" s="1"/>
  <c r="G42" i="2"/>
  <c r="CD41" i="2"/>
  <c r="Q41" i="2"/>
  <c r="K41" i="2"/>
  <c r="I41" i="2"/>
  <c r="L41" i="2" s="1"/>
  <c r="G41" i="2"/>
  <c r="CD40" i="2"/>
  <c r="Q40" i="2"/>
  <c r="K40" i="2"/>
  <c r="I40" i="2"/>
  <c r="L40" i="2" s="1"/>
  <c r="G40" i="2"/>
  <c r="CD39" i="2"/>
  <c r="Q39" i="2"/>
  <c r="K39" i="2"/>
  <c r="I39" i="2"/>
  <c r="L39" i="2" s="1"/>
  <c r="G39" i="2"/>
  <c r="CD38" i="2"/>
  <c r="Q38" i="2"/>
  <c r="K38" i="2"/>
  <c r="I38" i="2"/>
  <c r="L38" i="2" s="1"/>
  <c r="G38" i="2"/>
  <c r="CD37" i="2"/>
  <c r="Q37" i="2"/>
  <c r="K37" i="2"/>
  <c r="I37" i="2"/>
  <c r="L37" i="2" s="1"/>
  <c r="G37" i="2"/>
  <c r="CD36" i="2"/>
  <c r="Q36" i="2"/>
  <c r="K36" i="2"/>
  <c r="I36" i="2"/>
  <c r="L36" i="2" s="1"/>
  <c r="G36" i="2"/>
  <c r="CD35" i="2"/>
  <c r="Q35" i="2"/>
  <c r="K35" i="2"/>
  <c r="I35" i="2"/>
  <c r="L35" i="2" s="1"/>
  <c r="G35" i="2"/>
  <c r="CD46" i="2"/>
  <c r="Q46" i="2"/>
  <c r="K46" i="2"/>
  <c r="I46" i="2"/>
  <c r="L46" i="2" s="1"/>
  <c r="G46" i="2"/>
  <c r="CD45" i="2"/>
  <c r="Q45" i="2"/>
  <c r="K45" i="2"/>
  <c r="I45" i="2"/>
  <c r="L45" i="2" s="1"/>
  <c r="G45" i="2"/>
  <c r="CD44" i="2"/>
  <c r="Q44" i="2"/>
  <c r="K44" i="2"/>
  <c r="I44" i="2"/>
  <c r="L44" i="2" s="1"/>
  <c r="G44" i="2"/>
  <c r="CD43" i="2"/>
  <c r="Q43" i="2"/>
  <c r="K43" i="2"/>
  <c r="I43" i="2"/>
  <c r="L43" i="2" s="1"/>
  <c r="G43" i="2"/>
  <c r="CD56" i="2"/>
  <c r="Q56" i="2"/>
  <c r="K56" i="2"/>
  <c r="I56" i="2"/>
  <c r="L56" i="2" s="1"/>
  <c r="G56" i="2"/>
  <c r="CD47" i="2"/>
  <c r="Q47" i="2"/>
  <c r="K47" i="2"/>
  <c r="I47" i="2"/>
  <c r="L47" i="2" s="1"/>
  <c r="G47" i="2"/>
  <c r="CD57" i="2"/>
  <c r="Q57" i="2"/>
  <c r="K57" i="2"/>
  <c r="I57" i="2"/>
  <c r="L57" i="2" s="1"/>
  <c r="G57" i="2"/>
  <c r="A20" i="2"/>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K58" i="2" l="1"/>
  <c r="K59" i="2" s="1"/>
  <c r="C14" i="7" s="1"/>
  <c r="C15" i="7" s="1"/>
  <c r="C17" i="7" s="1"/>
  <c r="L58" i="2"/>
  <c r="L59" i="2" s="1"/>
  <c r="D14" i="7" s="1"/>
  <c r="M55" i="2"/>
  <c r="D15" i="7"/>
  <c r="F14" i="7"/>
  <c r="F15" i="7" s="1"/>
  <c r="CE49" i="2"/>
  <c r="CE52" i="2"/>
  <c r="M49" i="2"/>
  <c r="CE55" i="2"/>
  <c r="N55" i="2"/>
  <c r="O55" i="2" s="1"/>
  <c r="M54" i="2"/>
  <c r="N54" i="2" s="1"/>
  <c r="O54" i="2" s="1"/>
  <c r="M53" i="2"/>
  <c r="M36" i="2"/>
  <c r="N36" i="2" s="1"/>
  <c r="O36" i="2" s="1"/>
  <c r="M52" i="2"/>
  <c r="N52" i="2" s="1"/>
  <c r="O52" i="2" s="1"/>
  <c r="CE53" i="2"/>
  <c r="M50" i="2"/>
  <c r="N50" i="2" s="1"/>
  <c r="O50" i="2" s="1"/>
  <c r="M48" i="2"/>
  <c r="N48" i="2" s="1"/>
  <c r="O48" i="2" s="1"/>
  <c r="CE56" i="2"/>
  <c r="CE36" i="2"/>
  <c r="CE50" i="2"/>
  <c r="CE54" i="2"/>
  <c r="CE51" i="2"/>
  <c r="N49" i="2"/>
  <c r="M35" i="2"/>
  <c r="N35" i="2" s="1"/>
  <c r="O35" i="2" s="1"/>
  <c r="O51" i="2"/>
  <c r="CE37" i="2"/>
  <c r="CE40" i="2"/>
  <c r="M46" i="2"/>
  <c r="N46" i="2" s="1"/>
  <c r="O46" i="2" s="1"/>
  <c r="CE44" i="2"/>
  <c r="CE35" i="2"/>
  <c r="M40" i="2"/>
  <c r="N40" i="2" s="1"/>
  <c r="O40" i="2" s="1"/>
  <c r="CE41" i="2"/>
  <c r="M44" i="2"/>
  <c r="N44" i="2" s="1"/>
  <c r="O44" i="2" s="1"/>
  <c r="CE47" i="2"/>
  <c r="CE39" i="2"/>
  <c r="CE45" i="2"/>
  <c r="M45" i="2"/>
  <c r="M47" i="2"/>
  <c r="N47" i="2" s="1"/>
  <c r="O47" i="2" s="1"/>
  <c r="M39" i="2"/>
  <c r="N39" i="2" s="1"/>
  <c r="M42" i="2"/>
  <c r="N42" i="2" s="1"/>
  <c r="O42" i="2" s="1"/>
  <c r="M37" i="2"/>
  <c r="N37" i="2" s="1"/>
  <c r="O37" i="2" s="1"/>
  <c r="CE38" i="2"/>
  <c r="M41" i="2"/>
  <c r="N41" i="2" s="1"/>
  <c r="M38" i="2"/>
  <c r="N38" i="2" s="1"/>
  <c r="O38" i="2" s="1"/>
  <c r="CE42" i="2"/>
  <c r="O39" i="2"/>
  <c r="M56" i="2"/>
  <c r="N56" i="2" s="1"/>
  <c r="O56" i="2" s="1"/>
  <c r="CE43" i="2"/>
  <c r="M43" i="2"/>
  <c r="N43" i="2" s="1"/>
  <c r="O43" i="2" s="1"/>
  <c r="CE46" i="2"/>
  <c r="N45" i="2"/>
  <c r="O45" i="2" s="1"/>
  <c r="M57" i="2"/>
  <c r="N57" i="2" s="1"/>
  <c r="O57" i="2" s="1"/>
  <c r="CE57"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BE19" i="2"/>
  <c r="BF19" i="2"/>
  <c r="BG19" i="2"/>
  <c r="BH19" i="2"/>
  <c r="BI19" i="2"/>
  <c r="BJ19" i="2"/>
  <c r="BK19" i="2"/>
  <c r="BL19" i="2"/>
  <c r="BM19" i="2"/>
  <c r="BN19" i="2"/>
  <c r="BO19" i="2"/>
  <c r="BP19" i="2"/>
  <c r="BQ19" i="2"/>
  <c r="BR19" i="2"/>
  <c r="BS19" i="2"/>
  <c r="BT19" i="2"/>
  <c r="BU19" i="2"/>
  <c r="BV19" i="2"/>
  <c r="BW19" i="2"/>
  <c r="BX19" i="2"/>
  <c r="BY19" i="2"/>
  <c r="BZ19" i="2"/>
  <c r="CA19" i="2"/>
  <c r="CB19" i="2"/>
  <c r="CC19" i="2"/>
  <c r="N53" i="2" l="1"/>
  <c r="M58" i="2"/>
  <c r="M59" i="2" s="1"/>
  <c r="O49" i="2"/>
  <c r="O41" i="2"/>
  <c r="Q31" i="2"/>
  <c r="I31" i="2"/>
  <c r="L31" i="2" s="1"/>
  <c r="G31" i="2"/>
  <c r="Q30" i="2"/>
  <c r="I30" i="2"/>
  <c r="L30" i="2" s="1"/>
  <c r="G30" i="2"/>
  <c r="Q29" i="2"/>
  <c r="I29" i="2"/>
  <c r="L29" i="2" s="1"/>
  <c r="G29" i="2"/>
  <c r="Q28" i="2"/>
  <c r="I28" i="2"/>
  <c r="L28" i="2" s="1"/>
  <c r="G28" i="2"/>
  <c r="Q27" i="2"/>
  <c r="I27" i="2"/>
  <c r="L27" i="2" s="1"/>
  <c r="G27" i="2"/>
  <c r="CD26" i="2"/>
  <c r="Q26" i="2"/>
  <c r="K26" i="2"/>
  <c r="I26" i="2"/>
  <c r="L26" i="2" s="1"/>
  <c r="G26"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A15" i="7"/>
  <c r="A16" i="7" s="1"/>
  <c r="A17" i="7" s="1"/>
  <c r="Q24" i="2"/>
  <c r="Q23" i="2"/>
  <c r="Q22" i="2"/>
  <c r="Q21" i="2"/>
  <c r="I24" i="2"/>
  <c r="L24" i="2" s="1"/>
  <c r="I23" i="2"/>
  <c r="L23" i="2" s="1"/>
  <c r="I22" i="2"/>
  <c r="L22" i="2" s="1"/>
  <c r="I21" i="2"/>
  <c r="L21" i="2" s="1"/>
  <c r="G24" i="2"/>
  <c r="G23" i="2"/>
  <c r="G22" i="2"/>
  <c r="G21" i="2"/>
  <c r="CD20" i="2"/>
  <c r="Q20" i="2"/>
  <c r="K20" i="2"/>
  <c r="I20" i="2"/>
  <c r="L20" i="2" s="1"/>
  <c r="G20" i="2"/>
  <c r="O53" i="2" l="1"/>
  <c r="O58" i="2" s="1"/>
  <c r="O59" i="2" s="1"/>
  <c r="N58" i="2"/>
  <c r="N59" i="2" s="1"/>
  <c r="L32" i="2"/>
  <c r="K32" i="2"/>
  <c r="G32" i="2"/>
  <c r="M30" i="2"/>
  <c r="N30" i="2" s="1"/>
  <c r="O30" i="2" s="1"/>
  <c r="M26" i="2"/>
  <c r="N26" i="2" s="1"/>
  <c r="O26" i="2" s="1"/>
  <c r="M28" i="2"/>
  <c r="N28" i="2" s="1"/>
  <c r="O28" i="2" s="1"/>
  <c r="M27" i="2"/>
  <c r="N27" i="2" s="1"/>
  <c r="O27" i="2" s="1"/>
  <c r="CE26" i="2"/>
  <c r="M29" i="2"/>
  <c r="N29" i="2" s="1"/>
  <c r="O29" i="2" s="1"/>
  <c r="M31" i="2"/>
  <c r="N31" i="2" s="1"/>
  <c r="O31" i="2" s="1"/>
  <c r="M24" i="2"/>
  <c r="N24" i="2" s="1"/>
  <c r="M23" i="2"/>
  <c r="M22" i="2"/>
  <c r="M21" i="2"/>
  <c r="CE20" i="2"/>
  <c r="M20" i="2"/>
  <c r="M32" i="2" l="1"/>
  <c r="O24" i="2"/>
  <c r="N23" i="2"/>
  <c r="O23" i="2" s="1"/>
  <c r="N22" i="2"/>
  <c r="O22" i="2" s="1"/>
  <c r="N21" i="2"/>
  <c r="O21" i="2" s="1"/>
  <c r="N20" i="2"/>
  <c r="N32" i="2" l="1"/>
  <c r="O20" i="2"/>
  <c r="O32" i="2" s="1"/>
  <c r="B148" i="6" l="1"/>
  <c r="G34" i="2" l="1"/>
  <c r="Q34" i="2" l="1"/>
  <c r="I34" i="2"/>
  <c r="L34" i="2" l="1"/>
  <c r="F26" i="8"/>
  <c r="C4" i="8" l="1"/>
  <c r="C4" i="7"/>
  <c r="C4" i="6"/>
  <c r="C4" i="2"/>
  <c r="C4" i="5"/>
  <c r="C3" i="8"/>
  <c r="C2" i="8"/>
  <c r="C1" i="8"/>
  <c r="C3" i="7"/>
  <c r="C2" i="7"/>
  <c r="C1" i="7"/>
  <c r="C3" i="6"/>
  <c r="C2" i="6"/>
  <c r="C1" i="6"/>
  <c r="C3" i="2"/>
  <c r="C2" i="2"/>
  <c r="C1" i="2"/>
  <c r="F40" i="8" l="1"/>
  <c r="F39" i="8"/>
  <c r="F38" i="8"/>
  <c r="F37" i="8"/>
  <c r="F36" i="8"/>
  <c r="F35" i="8"/>
  <c r="F34" i="8"/>
  <c r="F33" i="8"/>
  <c r="F32" i="8"/>
  <c r="F31" i="8"/>
  <c r="F30" i="8"/>
  <c r="F29" i="8"/>
  <c r="F28" i="8"/>
  <c r="F27" i="8"/>
  <c r="F25" i="8"/>
  <c r="K141" i="6"/>
  <c r="L141" i="6" s="1"/>
  <c r="M141" i="6" s="1"/>
  <c r="N141" i="6" s="1"/>
  <c r="O141" i="6" s="1"/>
  <c r="P141" i="6" s="1"/>
  <c r="Q141" i="6" s="1"/>
  <c r="R141" i="6" s="1"/>
  <c r="S141" i="6" s="1"/>
  <c r="T141" i="6" s="1"/>
  <c r="U141" i="6" s="1"/>
  <c r="V141" i="6" s="1"/>
  <c r="W141" i="6" s="1"/>
  <c r="X141" i="6" s="1"/>
  <c r="Y141" i="6" s="1"/>
  <c r="Z141" i="6" s="1"/>
  <c r="AA141" i="6" s="1"/>
  <c r="AB141" i="6" s="1"/>
  <c r="AC141" i="6" s="1"/>
  <c r="AD141" i="6" s="1"/>
  <c r="AE141" i="6" s="1"/>
  <c r="AF141" i="6" s="1"/>
  <c r="AG141" i="6" s="1"/>
  <c r="AH141" i="6" s="1"/>
  <c r="AI141" i="6" s="1"/>
  <c r="AJ141" i="6" s="1"/>
  <c r="AK141" i="6" s="1"/>
  <c r="AL141" i="6" s="1"/>
  <c r="AM141" i="6" s="1"/>
  <c r="AN141" i="6" s="1"/>
  <c r="AO141" i="6" s="1"/>
  <c r="AP141" i="6" s="1"/>
  <c r="AQ141" i="6" s="1"/>
  <c r="AR141" i="6" s="1"/>
  <c r="AS141" i="6" s="1"/>
  <c r="AT141" i="6" s="1"/>
  <c r="AU141" i="6" s="1"/>
  <c r="AV141" i="6" s="1"/>
  <c r="AW141" i="6" s="1"/>
  <c r="AX141" i="6" s="1"/>
  <c r="AY141" i="6" s="1"/>
  <c r="AZ141" i="6" s="1"/>
  <c r="BA141" i="6" s="1"/>
  <c r="BB141" i="6" s="1"/>
  <c r="BC141" i="6" s="1"/>
  <c r="BD141" i="6" s="1"/>
  <c r="BE141" i="6" s="1"/>
  <c r="BF141" i="6" s="1"/>
  <c r="BG141" i="6" s="1"/>
  <c r="BH141" i="6" s="1"/>
  <c r="BI141" i="6" s="1"/>
  <c r="BJ141" i="6" s="1"/>
  <c r="BK141" i="6" s="1"/>
  <c r="BL141" i="6" s="1"/>
  <c r="BM141" i="6" s="1"/>
  <c r="BN141" i="6" s="1"/>
  <c r="BO141" i="6" s="1"/>
  <c r="BP141" i="6" s="1"/>
  <c r="B137" i="6"/>
  <c r="L130" i="6"/>
  <c r="M130" i="6" s="1"/>
  <c r="N130" i="6" s="1"/>
  <c r="O130" i="6" s="1"/>
  <c r="P130" i="6" s="1"/>
  <c r="Q130" i="6" s="1"/>
  <c r="R130" i="6" s="1"/>
  <c r="S130" i="6" s="1"/>
  <c r="T130" i="6" s="1"/>
  <c r="U130" i="6" s="1"/>
  <c r="V130" i="6" s="1"/>
  <c r="W130" i="6" s="1"/>
  <c r="X130" i="6" s="1"/>
  <c r="Y130" i="6" s="1"/>
  <c r="Z130" i="6" s="1"/>
  <c r="AA130" i="6" s="1"/>
  <c r="AB130" i="6" s="1"/>
  <c r="AC130" i="6" s="1"/>
  <c r="AD130" i="6" s="1"/>
  <c r="AE130" i="6" s="1"/>
  <c r="AF130" i="6" s="1"/>
  <c r="AG130" i="6" s="1"/>
  <c r="AH130" i="6" s="1"/>
  <c r="AI130" i="6" s="1"/>
  <c r="AJ130" i="6" s="1"/>
  <c r="AK130" i="6" s="1"/>
  <c r="AL130" i="6" s="1"/>
  <c r="AM130" i="6" s="1"/>
  <c r="AN130" i="6" s="1"/>
  <c r="AO130" i="6" s="1"/>
  <c r="AP130" i="6" s="1"/>
  <c r="AQ130" i="6" s="1"/>
  <c r="AR130" i="6" s="1"/>
  <c r="AS130" i="6" s="1"/>
  <c r="AT130" i="6" s="1"/>
  <c r="AU130" i="6" s="1"/>
  <c r="AV130" i="6" s="1"/>
  <c r="AW130" i="6" s="1"/>
  <c r="AX130" i="6" s="1"/>
  <c r="AY130" i="6" s="1"/>
  <c r="AZ130" i="6" s="1"/>
  <c r="BA130" i="6" s="1"/>
  <c r="BB130" i="6" s="1"/>
  <c r="BC130" i="6" s="1"/>
  <c r="BD130" i="6" s="1"/>
  <c r="BE130" i="6" s="1"/>
  <c r="BF130" i="6" s="1"/>
  <c r="BG130" i="6" s="1"/>
  <c r="BH130" i="6" s="1"/>
  <c r="BI130" i="6" s="1"/>
  <c r="BJ130" i="6" s="1"/>
  <c r="BK130" i="6" s="1"/>
  <c r="BL130" i="6" s="1"/>
  <c r="BM130" i="6" s="1"/>
  <c r="BN130" i="6" s="1"/>
  <c r="BO130" i="6" s="1"/>
  <c r="BP130" i="6" s="1"/>
  <c r="K130" i="6"/>
  <c r="B126" i="6"/>
  <c r="K119" i="6"/>
  <c r="L119" i="6" s="1"/>
  <c r="M119" i="6" s="1"/>
  <c r="N119" i="6" s="1"/>
  <c r="O119" i="6" s="1"/>
  <c r="P119" i="6" s="1"/>
  <c r="Q119" i="6" s="1"/>
  <c r="R119" i="6" s="1"/>
  <c r="S119" i="6" s="1"/>
  <c r="T119" i="6" s="1"/>
  <c r="U119" i="6" s="1"/>
  <c r="V119" i="6" s="1"/>
  <c r="W119" i="6" s="1"/>
  <c r="X119" i="6" s="1"/>
  <c r="Y119" i="6" s="1"/>
  <c r="Z119" i="6" s="1"/>
  <c r="AA119" i="6" s="1"/>
  <c r="AB119" i="6" s="1"/>
  <c r="AC119" i="6" s="1"/>
  <c r="AD119" i="6" s="1"/>
  <c r="AE119" i="6" s="1"/>
  <c r="AF119" i="6" s="1"/>
  <c r="AG119" i="6" s="1"/>
  <c r="AH119" i="6" s="1"/>
  <c r="AI119" i="6" s="1"/>
  <c r="AJ119" i="6" s="1"/>
  <c r="AK119" i="6" s="1"/>
  <c r="AL119" i="6" s="1"/>
  <c r="AM119" i="6" s="1"/>
  <c r="AN119" i="6" s="1"/>
  <c r="AO119" i="6" s="1"/>
  <c r="AP119" i="6" s="1"/>
  <c r="AQ119" i="6" s="1"/>
  <c r="AR119" i="6" s="1"/>
  <c r="AS119" i="6" s="1"/>
  <c r="AT119" i="6" s="1"/>
  <c r="AU119" i="6" s="1"/>
  <c r="AV119" i="6" s="1"/>
  <c r="AW119" i="6" s="1"/>
  <c r="AX119" i="6" s="1"/>
  <c r="AY119" i="6" s="1"/>
  <c r="AZ119" i="6" s="1"/>
  <c r="BA119" i="6" s="1"/>
  <c r="BB119" i="6" s="1"/>
  <c r="BC119" i="6" s="1"/>
  <c r="BD119" i="6" s="1"/>
  <c r="BE119" i="6" s="1"/>
  <c r="BF119" i="6" s="1"/>
  <c r="BG119" i="6" s="1"/>
  <c r="BH119" i="6" s="1"/>
  <c r="BI119" i="6" s="1"/>
  <c r="BJ119" i="6" s="1"/>
  <c r="BK119" i="6" s="1"/>
  <c r="BL119" i="6" s="1"/>
  <c r="BM119" i="6" s="1"/>
  <c r="BN119" i="6" s="1"/>
  <c r="BO119" i="6" s="1"/>
  <c r="BP119" i="6" s="1"/>
  <c r="B115" i="6"/>
  <c r="K108" i="6"/>
  <c r="L108" i="6" s="1"/>
  <c r="M108" i="6" s="1"/>
  <c r="N108" i="6" s="1"/>
  <c r="O108" i="6" s="1"/>
  <c r="P108" i="6" s="1"/>
  <c r="Q108" i="6" s="1"/>
  <c r="R108" i="6" s="1"/>
  <c r="S108" i="6" s="1"/>
  <c r="T108" i="6" s="1"/>
  <c r="U108" i="6" s="1"/>
  <c r="V108" i="6" s="1"/>
  <c r="W108" i="6" s="1"/>
  <c r="X108" i="6" s="1"/>
  <c r="Y108" i="6" s="1"/>
  <c r="Z108" i="6" s="1"/>
  <c r="AA108" i="6" s="1"/>
  <c r="AB108" i="6" s="1"/>
  <c r="AC108" i="6" s="1"/>
  <c r="AD108" i="6" s="1"/>
  <c r="AE108" i="6" s="1"/>
  <c r="AF108" i="6" s="1"/>
  <c r="AG108" i="6" s="1"/>
  <c r="AH108" i="6" s="1"/>
  <c r="AI108" i="6" s="1"/>
  <c r="AJ108" i="6" s="1"/>
  <c r="AK108" i="6" s="1"/>
  <c r="AL108" i="6" s="1"/>
  <c r="AM108" i="6" s="1"/>
  <c r="AN108" i="6" s="1"/>
  <c r="AO108" i="6" s="1"/>
  <c r="AP108" i="6" s="1"/>
  <c r="AQ108" i="6" s="1"/>
  <c r="AR108" i="6" s="1"/>
  <c r="AS108" i="6" s="1"/>
  <c r="AT108" i="6" s="1"/>
  <c r="AU108" i="6" s="1"/>
  <c r="AV108" i="6" s="1"/>
  <c r="AW108" i="6" s="1"/>
  <c r="AX108" i="6" s="1"/>
  <c r="AY108" i="6" s="1"/>
  <c r="AZ108" i="6" s="1"/>
  <c r="BA108" i="6" s="1"/>
  <c r="BB108" i="6" s="1"/>
  <c r="BC108" i="6" s="1"/>
  <c r="BD108" i="6" s="1"/>
  <c r="BE108" i="6" s="1"/>
  <c r="BF108" i="6" s="1"/>
  <c r="BG108" i="6" s="1"/>
  <c r="BH108" i="6" s="1"/>
  <c r="BI108" i="6" s="1"/>
  <c r="BJ108" i="6" s="1"/>
  <c r="BK108" i="6" s="1"/>
  <c r="BL108" i="6" s="1"/>
  <c r="BM108" i="6" s="1"/>
  <c r="BN108" i="6" s="1"/>
  <c r="BO108" i="6" s="1"/>
  <c r="BP108" i="6" s="1"/>
  <c r="B104" i="6"/>
  <c r="L97" i="6"/>
  <c r="M97" i="6" s="1"/>
  <c r="N97" i="6" s="1"/>
  <c r="O97" i="6" s="1"/>
  <c r="P97" i="6" s="1"/>
  <c r="Q97" i="6" s="1"/>
  <c r="R97" i="6" s="1"/>
  <c r="S97" i="6" s="1"/>
  <c r="T97" i="6" s="1"/>
  <c r="U97" i="6" s="1"/>
  <c r="V97" i="6" s="1"/>
  <c r="W97" i="6" s="1"/>
  <c r="X97" i="6" s="1"/>
  <c r="Y97" i="6" s="1"/>
  <c r="Z97" i="6" s="1"/>
  <c r="AA97" i="6" s="1"/>
  <c r="AB97" i="6" s="1"/>
  <c r="AC97" i="6" s="1"/>
  <c r="AD97" i="6" s="1"/>
  <c r="AE97" i="6" s="1"/>
  <c r="AF97" i="6" s="1"/>
  <c r="AG97" i="6" s="1"/>
  <c r="AH97" i="6" s="1"/>
  <c r="AI97" i="6" s="1"/>
  <c r="AJ97" i="6" s="1"/>
  <c r="AK97" i="6" s="1"/>
  <c r="AL97" i="6" s="1"/>
  <c r="AM97" i="6" s="1"/>
  <c r="AN97" i="6" s="1"/>
  <c r="AO97" i="6" s="1"/>
  <c r="AP97" i="6" s="1"/>
  <c r="AQ97" i="6" s="1"/>
  <c r="AR97" i="6" s="1"/>
  <c r="AS97" i="6" s="1"/>
  <c r="AT97" i="6" s="1"/>
  <c r="AU97" i="6" s="1"/>
  <c r="AV97" i="6" s="1"/>
  <c r="AW97" i="6" s="1"/>
  <c r="AX97" i="6" s="1"/>
  <c r="AY97" i="6" s="1"/>
  <c r="AZ97" i="6" s="1"/>
  <c r="BA97" i="6" s="1"/>
  <c r="BB97" i="6" s="1"/>
  <c r="BC97" i="6" s="1"/>
  <c r="BD97" i="6" s="1"/>
  <c r="BE97" i="6" s="1"/>
  <c r="BF97" i="6" s="1"/>
  <c r="BG97" i="6" s="1"/>
  <c r="BH97" i="6" s="1"/>
  <c r="BI97" i="6" s="1"/>
  <c r="BJ97" i="6" s="1"/>
  <c r="BK97" i="6" s="1"/>
  <c r="BL97" i="6" s="1"/>
  <c r="BM97" i="6" s="1"/>
  <c r="BN97" i="6" s="1"/>
  <c r="BO97" i="6" s="1"/>
  <c r="BP97" i="6" s="1"/>
  <c r="K97" i="6"/>
  <c r="B93" i="6"/>
  <c r="K86" i="6"/>
  <c r="L86" i="6" s="1"/>
  <c r="M86" i="6" s="1"/>
  <c r="N86" i="6" s="1"/>
  <c r="O86" i="6" s="1"/>
  <c r="P86" i="6" s="1"/>
  <c r="Q86" i="6" s="1"/>
  <c r="R86" i="6" s="1"/>
  <c r="S86" i="6" s="1"/>
  <c r="T86" i="6" s="1"/>
  <c r="U86" i="6" s="1"/>
  <c r="V86" i="6" s="1"/>
  <c r="W86" i="6" s="1"/>
  <c r="X86" i="6" s="1"/>
  <c r="Y86" i="6" s="1"/>
  <c r="Z86" i="6" s="1"/>
  <c r="AA86" i="6" s="1"/>
  <c r="AB86" i="6" s="1"/>
  <c r="AC86" i="6" s="1"/>
  <c r="AD86" i="6" s="1"/>
  <c r="AE86" i="6" s="1"/>
  <c r="AF86" i="6" s="1"/>
  <c r="AG86" i="6" s="1"/>
  <c r="AH86" i="6" s="1"/>
  <c r="AI86" i="6" s="1"/>
  <c r="AJ86" i="6" s="1"/>
  <c r="AK86" i="6" s="1"/>
  <c r="AL86" i="6" s="1"/>
  <c r="AM86" i="6" s="1"/>
  <c r="AN86" i="6" s="1"/>
  <c r="AO86" i="6" s="1"/>
  <c r="AP86" i="6" s="1"/>
  <c r="AQ86" i="6" s="1"/>
  <c r="AR86" i="6" s="1"/>
  <c r="AS86" i="6" s="1"/>
  <c r="AT86" i="6" s="1"/>
  <c r="AU86" i="6" s="1"/>
  <c r="AV86" i="6" s="1"/>
  <c r="AW86" i="6" s="1"/>
  <c r="AX86" i="6" s="1"/>
  <c r="AY86" i="6" s="1"/>
  <c r="AZ86" i="6" s="1"/>
  <c r="BA86" i="6" s="1"/>
  <c r="BB86" i="6" s="1"/>
  <c r="BC86" i="6" s="1"/>
  <c r="BD86" i="6" s="1"/>
  <c r="BE86" i="6" s="1"/>
  <c r="BF86" i="6" s="1"/>
  <c r="BG86" i="6" s="1"/>
  <c r="BH86" i="6" s="1"/>
  <c r="BI86" i="6" s="1"/>
  <c r="BJ86" i="6" s="1"/>
  <c r="BK86" i="6" s="1"/>
  <c r="BL86" i="6" s="1"/>
  <c r="BM86" i="6" s="1"/>
  <c r="BN86" i="6" s="1"/>
  <c r="BO86" i="6" s="1"/>
  <c r="BP86" i="6" s="1"/>
  <c r="B82" i="6"/>
  <c r="L75" i="6"/>
  <c r="M75" i="6" s="1"/>
  <c r="N75" i="6" s="1"/>
  <c r="O75" i="6" s="1"/>
  <c r="P75" i="6" s="1"/>
  <c r="Q75" i="6" s="1"/>
  <c r="R75" i="6" s="1"/>
  <c r="S75" i="6" s="1"/>
  <c r="T75" i="6" s="1"/>
  <c r="U75" i="6" s="1"/>
  <c r="V75" i="6" s="1"/>
  <c r="W75" i="6" s="1"/>
  <c r="X75" i="6" s="1"/>
  <c r="Y75" i="6" s="1"/>
  <c r="Z75" i="6" s="1"/>
  <c r="AA75" i="6" s="1"/>
  <c r="AB75" i="6" s="1"/>
  <c r="AC75" i="6" s="1"/>
  <c r="AD75" i="6" s="1"/>
  <c r="AE75" i="6" s="1"/>
  <c r="AF75" i="6" s="1"/>
  <c r="AG75" i="6" s="1"/>
  <c r="AH75" i="6" s="1"/>
  <c r="AI75" i="6" s="1"/>
  <c r="AJ75" i="6" s="1"/>
  <c r="AK75" i="6" s="1"/>
  <c r="AL75" i="6" s="1"/>
  <c r="AM75" i="6" s="1"/>
  <c r="AN75" i="6" s="1"/>
  <c r="AO75" i="6" s="1"/>
  <c r="AP75" i="6" s="1"/>
  <c r="AQ75" i="6" s="1"/>
  <c r="AR75" i="6" s="1"/>
  <c r="AS75" i="6" s="1"/>
  <c r="AT75" i="6" s="1"/>
  <c r="AU75" i="6" s="1"/>
  <c r="AV75" i="6" s="1"/>
  <c r="AW75" i="6" s="1"/>
  <c r="AX75" i="6" s="1"/>
  <c r="AY75" i="6" s="1"/>
  <c r="AZ75" i="6" s="1"/>
  <c r="BA75" i="6" s="1"/>
  <c r="BB75" i="6" s="1"/>
  <c r="BC75" i="6" s="1"/>
  <c r="BD75" i="6" s="1"/>
  <c r="BE75" i="6" s="1"/>
  <c r="BF75" i="6" s="1"/>
  <c r="BG75" i="6" s="1"/>
  <c r="BH75" i="6" s="1"/>
  <c r="BI75" i="6" s="1"/>
  <c r="BJ75" i="6" s="1"/>
  <c r="BK75" i="6" s="1"/>
  <c r="BL75" i="6" s="1"/>
  <c r="BM75" i="6" s="1"/>
  <c r="BN75" i="6" s="1"/>
  <c r="BO75" i="6" s="1"/>
  <c r="BP75" i="6" s="1"/>
  <c r="K75" i="6"/>
  <c r="B71" i="6"/>
  <c r="K64" i="6"/>
  <c r="L64" i="6" s="1"/>
  <c r="M64" i="6" s="1"/>
  <c r="N64" i="6" s="1"/>
  <c r="O64" i="6" s="1"/>
  <c r="P64" i="6" s="1"/>
  <c r="Q64" i="6" s="1"/>
  <c r="R64" i="6" s="1"/>
  <c r="S64" i="6" s="1"/>
  <c r="T64" i="6" s="1"/>
  <c r="U64" i="6" s="1"/>
  <c r="V64" i="6" s="1"/>
  <c r="W64" i="6" s="1"/>
  <c r="X64" i="6" s="1"/>
  <c r="Y64" i="6" s="1"/>
  <c r="Z64" i="6" s="1"/>
  <c r="AA64" i="6" s="1"/>
  <c r="AB64" i="6" s="1"/>
  <c r="AC64" i="6" s="1"/>
  <c r="AD64" i="6" s="1"/>
  <c r="AE64" i="6" s="1"/>
  <c r="AF64" i="6" s="1"/>
  <c r="AG64" i="6" s="1"/>
  <c r="AH64" i="6" s="1"/>
  <c r="AI64" i="6" s="1"/>
  <c r="AJ64" i="6" s="1"/>
  <c r="AK64" i="6" s="1"/>
  <c r="AL64" i="6" s="1"/>
  <c r="AM64" i="6" s="1"/>
  <c r="AN64" i="6" s="1"/>
  <c r="AO64" i="6" s="1"/>
  <c r="AP64" i="6" s="1"/>
  <c r="AQ64" i="6" s="1"/>
  <c r="AR64" i="6" s="1"/>
  <c r="AS64" i="6" s="1"/>
  <c r="AT64" i="6" s="1"/>
  <c r="AU64" i="6" s="1"/>
  <c r="AV64" i="6" s="1"/>
  <c r="AW64" i="6" s="1"/>
  <c r="AX64" i="6" s="1"/>
  <c r="AY64" i="6" s="1"/>
  <c r="AZ64" i="6" s="1"/>
  <c r="BA64" i="6" s="1"/>
  <c r="BB64" i="6" s="1"/>
  <c r="BC64" i="6" s="1"/>
  <c r="BD64" i="6" s="1"/>
  <c r="BE64" i="6" s="1"/>
  <c r="BF64" i="6" s="1"/>
  <c r="BG64" i="6" s="1"/>
  <c r="BH64" i="6" s="1"/>
  <c r="BI64" i="6" s="1"/>
  <c r="BJ64" i="6" s="1"/>
  <c r="BK64" i="6" s="1"/>
  <c r="BL64" i="6" s="1"/>
  <c r="BM64" i="6" s="1"/>
  <c r="BN64" i="6" s="1"/>
  <c r="BO64" i="6" s="1"/>
  <c r="BP64" i="6" s="1"/>
  <c r="J64" i="6"/>
  <c r="B60" i="6"/>
  <c r="K53" i="6"/>
  <c r="L53" i="6" s="1"/>
  <c r="M53" i="6" s="1"/>
  <c r="N53" i="6" s="1"/>
  <c r="O53" i="6" s="1"/>
  <c r="P53" i="6" s="1"/>
  <c r="Q53" i="6" s="1"/>
  <c r="R53" i="6" s="1"/>
  <c r="S53" i="6" s="1"/>
  <c r="T53" i="6" s="1"/>
  <c r="U53" i="6" s="1"/>
  <c r="V53" i="6" s="1"/>
  <c r="W53" i="6" s="1"/>
  <c r="X53" i="6" s="1"/>
  <c r="Y53" i="6" s="1"/>
  <c r="Z53" i="6" s="1"/>
  <c r="AA53" i="6" s="1"/>
  <c r="AB53" i="6" s="1"/>
  <c r="AC53" i="6" s="1"/>
  <c r="AD53" i="6" s="1"/>
  <c r="AE53" i="6" s="1"/>
  <c r="AF53" i="6" s="1"/>
  <c r="AG53" i="6" s="1"/>
  <c r="AH53" i="6" s="1"/>
  <c r="AI53" i="6" s="1"/>
  <c r="AJ53" i="6" s="1"/>
  <c r="AK53" i="6" s="1"/>
  <c r="AL53" i="6" s="1"/>
  <c r="AM53" i="6" s="1"/>
  <c r="AN53" i="6" s="1"/>
  <c r="AO53" i="6" s="1"/>
  <c r="AP53" i="6" s="1"/>
  <c r="AQ53" i="6" s="1"/>
  <c r="AR53" i="6" s="1"/>
  <c r="AS53" i="6" s="1"/>
  <c r="AT53" i="6" s="1"/>
  <c r="AU53" i="6" s="1"/>
  <c r="AV53" i="6" s="1"/>
  <c r="AW53" i="6" s="1"/>
  <c r="AX53" i="6" s="1"/>
  <c r="AY53" i="6" s="1"/>
  <c r="AZ53" i="6" s="1"/>
  <c r="BA53" i="6" s="1"/>
  <c r="BB53" i="6" s="1"/>
  <c r="BC53" i="6" s="1"/>
  <c r="BD53" i="6" s="1"/>
  <c r="BE53" i="6" s="1"/>
  <c r="BF53" i="6" s="1"/>
  <c r="BG53" i="6" s="1"/>
  <c r="BH53" i="6" s="1"/>
  <c r="BI53" i="6" s="1"/>
  <c r="BJ53" i="6" s="1"/>
  <c r="BK53" i="6" s="1"/>
  <c r="BL53" i="6" s="1"/>
  <c r="BM53" i="6" s="1"/>
  <c r="BN53" i="6" s="1"/>
  <c r="BO53" i="6" s="1"/>
  <c r="BP53" i="6" s="1"/>
  <c r="B49" i="6"/>
  <c r="J42" i="6"/>
  <c r="K42" i="6" s="1"/>
  <c r="L42" i="6" s="1"/>
  <c r="M42" i="6" s="1"/>
  <c r="N42" i="6" s="1"/>
  <c r="O42" i="6" s="1"/>
  <c r="P42" i="6" s="1"/>
  <c r="Q42" i="6" s="1"/>
  <c r="R42" i="6" s="1"/>
  <c r="S42" i="6" s="1"/>
  <c r="T42" i="6" s="1"/>
  <c r="U42" i="6" s="1"/>
  <c r="V42" i="6" s="1"/>
  <c r="W42" i="6" s="1"/>
  <c r="X42" i="6" s="1"/>
  <c r="Y42" i="6" s="1"/>
  <c r="Z42" i="6" s="1"/>
  <c r="AA42" i="6" s="1"/>
  <c r="AB42" i="6" s="1"/>
  <c r="AC42" i="6" s="1"/>
  <c r="AD42" i="6" s="1"/>
  <c r="AE42" i="6" s="1"/>
  <c r="AF42" i="6" s="1"/>
  <c r="AG42" i="6" s="1"/>
  <c r="AH42" i="6" s="1"/>
  <c r="AI42" i="6" s="1"/>
  <c r="AJ42" i="6" s="1"/>
  <c r="AK42" i="6" s="1"/>
  <c r="AL42" i="6" s="1"/>
  <c r="AM42" i="6" s="1"/>
  <c r="AN42" i="6" s="1"/>
  <c r="AO42" i="6" s="1"/>
  <c r="AP42" i="6" s="1"/>
  <c r="AQ42" i="6" s="1"/>
  <c r="AR42" i="6" s="1"/>
  <c r="AS42" i="6" s="1"/>
  <c r="AT42" i="6" s="1"/>
  <c r="AU42" i="6" s="1"/>
  <c r="AV42" i="6" s="1"/>
  <c r="AW42" i="6" s="1"/>
  <c r="AX42" i="6" s="1"/>
  <c r="AY42" i="6" s="1"/>
  <c r="AZ42" i="6" s="1"/>
  <c r="BA42" i="6" s="1"/>
  <c r="BB42" i="6" s="1"/>
  <c r="BC42" i="6" s="1"/>
  <c r="BD42" i="6" s="1"/>
  <c r="BE42" i="6" s="1"/>
  <c r="BF42" i="6" s="1"/>
  <c r="BG42" i="6" s="1"/>
  <c r="BH42" i="6" s="1"/>
  <c r="BI42" i="6" s="1"/>
  <c r="BJ42" i="6" s="1"/>
  <c r="BK42" i="6" s="1"/>
  <c r="BL42" i="6" s="1"/>
  <c r="BM42" i="6" s="1"/>
  <c r="BN42" i="6" s="1"/>
  <c r="BO42" i="6" s="1"/>
  <c r="BP42" i="6" s="1"/>
  <c r="C19" i="6"/>
  <c r="C18" i="6"/>
  <c r="C17" i="6"/>
  <c r="C16" i="6"/>
  <c r="C15" i="6"/>
  <c r="C14" i="6"/>
  <c r="C13" i="6"/>
  <c r="C12" i="6"/>
  <c r="C11" i="6"/>
  <c r="C10" i="6"/>
  <c r="C3" i="5"/>
  <c r="C2" i="5"/>
  <c r="C1" i="5"/>
  <c r="C4" i="3"/>
  <c r="C3" i="3"/>
  <c r="C2" i="3"/>
  <c r="C1" i="3"/>
  <c r="CD34" i="2"/>
  <c r="K34" i="2"/>
  <c r="CC33" i="2"/>
  <c r="CB33" i="2"/>
  <c r="CA33" i="2"/>
  <c r="BZ33" i="2"/>
  <c r="BY33" i="2"/>
  <c r="BX33" i="2"/>
  <c r="BW33" i="2"/>
  <c r="BV33" i="2"/>
  <c r="BU33" i="2"/>
  <c r="BT33" i="2"/>
  <c r="BS33" i="2"/>
  <c r="BR33" i="2"/>
  <c r="BQ33" i="2"/>
  <c r="BP33" i="2"/>
  <c r="BO33" i="2"/>
  <c r="BN33" i="2"/>
  <c r="BM33" i="2"/>
  <c r="BL33" i="2"/>
  <c r="BK33" i="2"/>
  <c r="BJ33" i="2"/>
  <c r="BI33" i="2"/>
  <c r="BH33" i="2"/>
  <c r="BG33" i="2"/>
  <c r="BF33" i="2"/>
  <c r="BE33" i="2"/>
  <c r="BD33" i="2"/>
  <c r="BC33" i="2"/>
  <c r="BB33" i="2"/>
  <c r="BA33" i="2"/>
  <c r="AZ33" i="2"/>
  <c r="AY33" i="2"/>
  <c r="AX33" i="2"/>
  <c r="AW33" i="2"/>
  <c r="AV33" i="2"/>
  <c r="AU33" i="2"/>
  <c r="AT33" i="2"/>
  <c r="AS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F41" i="8" l="1"/>
  <c r="CE34" i="2"/>
  <c r="M34" i="2"/>
  <c r="N34" i="2" l="1"/>
  <c r="O34" i="2" l="1"/>
  <c r="E18" i="7"/>
  <c r="C18" i="7"/>
  <c r="D18" i="7"/>
  <c r="E16" i="7"/>
  <c r="E17" i="7" s="1"/>
  <c r="C28" i="4" l="1"/>
  <c r="C20" i="4"/>
  <c r="D16" i="7"/>
  <c r="D17" i="7" s="1"/>
  <c r="F16" i="7" l="1"/>
  <c r="F17" i="7" s="1"/>
  <c r="F18" i="7" l="1"/>
</calcChain>
</file>

<file path=xl/sharedStrings.xml><?xml version="1.0" encoding="utf-8"?>
<sst xmlns="http://schemas.openxmlformats.org/spreadsheetml/2006/main" count="619" uniqueCount="362">
  <si>
    <t>Enquiry No.</t>
  </si>
  <si>
    <t>Package Name:</t>
  </si>
  <si>
    <t>Tenderer's Name:</t>
  </si>
  <si>
    <t>Category of Offer:</t>
  </si>
  <si>
    <t>5.1.1. Pricing</t>
  </si>
  <si>
    <t>NOTES:</t>
  </si>
  <si>
    <t>The tender will be awarded wholly to one tenderer for this price list and will not split amongst tenderers.</t>
  </si>
  <si>
    <t>Quantities are estimated and non-committal.</t>
  </si>
  <si>
    <t>FORECAST RATE OF INVOICING (FRI)</t>
  </si>
  <si>
    <t>Certification Date (Date Contractor submits certificate of work done)</t>
  </si>
  <si>
    <t>Local Currency</t>
  </si>
  <si>
    <t>Foreign Currency</t>
  </si>
  <si>
    <t>Local + Foreign</t>
  </si>
  <si>
    <t>CPA</t>
  </si>
  <si>
    <t>Line No.</t>
  </si>
  <si>
    <t>Item Number</t>
  </si>
  <si>
    <t>Unit of Measurement</t>
  </si>
  <si>
    <t>Estimated Quantities</t>
  </si>
  <si>
    <t>Tendered Rates (ZAR)</t>
  </si>
  <si>
    <t>Total Tendered Value (ZAR)</t>
  </si>
  <si>
    <t>Currency Code (See Sheet 5.1.6 Rate of Exchange)</t>
  </si>
  <si>
    <t>RoE Currency 1,00 = ZAR</t>
  </si>
  <si>
    <t>Unit Price in Foreign Currency</t>
  </si>
  <si>
    <t>Total Foreign Price in Foreign Currency</t>
  </si>
  <si>
    <t>Total Foreign Price in Local Currency (ZAR)</t>
  </si>
  <si>
    <t>Tendered Price Excld. Vat (ZAR)</t>
  </si>
  <si>
    <t>Tendered Price Including Vat (ZAR)</t>
  </si>
  <si>
    <t>CPA Formula No.
(See Sheet 5.1.2)</t>
  </si>
  <si>
    <t>CPA Description
(See Sheet 5.1.2)</t>
  </si>
  <si>
    <t>Payment Date</t>
  </si>
  <si>
    <t>All values in this table to be in ZAR</t>
  </si>
  <si>
    <t>1.1</t>
  </si>
  <si>
    <t>No.</t>
  </si>
  <si>
    <t>ZAR</t>
  </si>
  <si>
    <t>A</t>
  </si>
  <si>
    <t>1.2</t>
  </si>
  <si>
    <t>1.3</t>
  </si>
  <si>
    <t>1.4</t>
  </si>
  <si>
    <t>2.1</t>
  </si>
  <si>
    <t>3.1</t>
  </si>
  <si>
    <t>Total Tendered Value</t>
  </si>
  <si>
    <t>Must agree with Price (Excl. VAT) on Tender Cover Page</t>
  </si>
  <si>
    <t>Must agree with Price (Incl. VAT) on Tender Cover Page</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</si>
  <si>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and  (5.1.2 CPA Formulae). The tender will be awarded wholly to one tenderer for this price list and this will not split amongst tenderers.This  contract is an "as and when" required contract. The units herein are estimates only and are non-committal.This is a whole tender for each price list where tenderers are required to tender for every item appearing on each price list. CPA Formulae  should represent cost breakdown of the goods/commodities/components/items being sourced.</t>
    </r>
  </si>
  <si>
    <r>
      <rPr>
        <b/>
        <u/>
        <sz val="12"/>
        <color indexed="10"/>
        <rFont val="Arial"/>
        <family val="2"/>
      </rPr>
      <t xml:space="preserve">NB - Column I &amp; Column Q in 5.1.1 Pricing is a </t>
    </r>
    <r>
      <rPr>
        <b/>
        <sz val="12"/>
        <color indexed="10"/>
        <rFont val="Arial"/>
        <family val="2"/>
      </rPr>
      <t xml:space="preserve"> drop down cell for tenderer to select the Currency and CPA formula chosen that they would have populated in 5.1.2 CPA Formulae and 5,1,4 Exchange Rates. It is the </t>
    </r>
    <r>
      <rPr>
        <b/>
        <u/>
        <sz val="14"/>
        <color indexed="10"/>
        <rFont val="Arial"/>
        <family val="2"/>
      </rPr>
      <t>Tenderer'</t>
    </r>
    <r>
      <rPr>
        <b/>
        <sz val="12"/>
        <color indexed="10"/>
        <rFont val="Arial"/>
        <family val="2"/>
      </rPr>
      <t>s responsibility to ensure that Column N " Total Tendered Price Excl Vat" correctly reflects the intention of the Tenderer.</t>
    </r>
  </si>
  <si>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</si>
  <si>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Category of Offer :</t>
  </si>
  <si>
    <t>READ ME</t>
  </si>
  <si>
    <t>Read these notes BEFORE you commence input  to this workbook. Changes may not be made to this workbook. No columns may be removed, edited, added or changed on this workbook.</t>
  </si>
  <si>
    <t>Only The Main Offer shall be accepted. No alternative offers are accepted. There must be a separate Excel and PDF file for the main offer.</t>
  </si>
  <si>
    <t>NOTE:  ALL CALCULATIONS ARE THE RESPONSIBILITY OF THE TENDERER, AND MUST BE CHECKED THOROUGHLY.  ANY DISCREPANCY FOUND IN THE CALCULATIONS IN THIS WORKBOOK MUST BE BROUGHT TO THE ATTENTION OF ESKOM, THROUGH THE DESIGNATED BUYER!</t>
  </si>
  <si>
    <t>This workbook contains the following sheets:</t>
  </si>
  <si>
    <t>Read Me</t>
  </si>
  <si>
    <t>This sheet provides an overview to the Tenderer of the content and role of the sheets making up the Price Schedule.  It will not form part of the tender or contract.The tender will be awarded wholly to one tenderer for this price list and will not split amongst tenderers.This  contract is an "as and when" required contract. The units herein are estimates only and are non-committal.</t>
  </si>
  <si>
    <t>Tender Cover Sheet</t>
  </si>
  <si>
    <t>5.1.0 Preamble</t>
  </si>
  <si>
    <t>This sheet provides general guidelines for this section.</t>
  </si>
  <si>
    <t>5.1.1 Pricing</t>
  </si>
  <si>
    <t>Conventions used in this workbook</t>
  </si>
  <si>
    <t>The following conventions have been used in this workbook to facilitate its accurate use:</t>
  </si>
  <si>
    <t>Only Light Green highlighted cells are to be inputted by the Tenderer.</t>
  </si>
  <si>
    <t>There will be no inputting in Grey highlighted cells.</t>
  </si>
  <si>
    <t>Read Me : Very Important</t>
  </si>
  <si>
    <t>PRICING INFORMATION</t>
  </si>
  <si>
    <t>ENQUIRY No.</t>
  </si>
  <si>
    <t>NAME OF PACKAGE:</t>
  </si>
  <si>
    <t xml:space="preserve">TENDERER’S NAME:  </t>
  </si>
  <si>
    <t>CATEGORY OF OFFER (MAIN/ALTERNATIVE OFFER):</t>
  </si>
  <si>
    <t xml:space="preserve">Main Offer </t>
  </si>
  <si>
    <t>TENDERED PRICE:  IN ZAR</t>
  </si>
  <si>
    <t>(excluding VAT)</t>
  </si>
  <si>
    <t>RAND VALUE IN WORDS</t>
  </si>
  <si>
    <t>[Price in Words]</t>
  </si>
  <si>
    <t>(Including VAT)</t>
  </si>
  <si>
    <t>(including VAT)</t>
  </si>
  <si>
    <t>DATE :</t>
  </si>
  <si>
    <t>FULL NAMES OF SIGNATORY:</t>
  </si>
  <si>
    <t>DESIGNATION OF SIGNATORY:</t>
  </si>
  <si>
    <t>SIGNATURE :</t>
  </si>
  <si>
    <t xml:space="preserve"> </t>
  </si>
  <si>
    <t xml:space="preserve">5.1.0 PREAMBLE TO PRICE SCHEDULE </t>
  </si>
  <si>
    <t>The Prices are the amounts stated in the price column of the Price Schedule.  Where an estimated quantity is stated for an item in the Price Schedule, the Price is calculated by multiplying the estimated quantity by the rate.</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</si>
  <si>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</si>
  <si>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t>The total of the prices must include for all direct and indirect costs, overheads, profit on costs, risks, liabilities, obligations, etc. relative to the contract.</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</si>
  <si>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</si>
  <si>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</si>
  <si>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 xml:space="preserve"> Please note, that the Tenderer is to input the VAT amount as no formulae has been provided for the VAT portion.</t>
  </si>
  <si>
    <t>More details are provided in the Sheet</t>
  </si>
  <si>
    <t>Formula Code</t>
  </si>
  <si>
    <t>Summary of the description of the Tenderer's Formulae</t>
  </si>
  <si>
    <t xml:space="preserve">Fixed </t>
  </si>
  <si>
    <r>
      <t>Prices are 100 % fixed and firm. CPA is not applicable</t>
    </r>
    <r>
      <rPr>
        <sz val="10"/>
        <color indexed="10"/>
        <rFont val="Arial"/>
        <family val="2"/>
      </rPr>
      <t xml:space="preserve">. </t>
    </r>
    <r>
      <rPr>
        <b/>
        <sz val="10"/>
        <color indexed="10"/>
        <rFont val="Arial"/>
        <family val="2"/>
      </rPr>
      <t>Note</t>
    </r>
    <r>
      <rPr>
        <sz val="10"/>
        <color indexed="10"/>
        <rFont val="Arial"/>
        <family val="2"/>
      </rPr>
      <t>( Cell B10 must be a blank cell)</t>
    </r>
    <r>
      <rPr>
        <sz val="10"/>
        <rFont val="Arial"/>
        <family val="2"/>
      </rPr>
      <t>.</t>
    </r>
  </si>
  <si>
    <t>Type in the description of each formula in the tables below</t>
  </si>
  <si>
    <t>B</t>
  </si>
  <si>
    <t>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</si>
  <si>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</si>
  <si>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</si>
  <si>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</si>
  <si>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</si>
  <si>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</si>
  <si>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</si>
  <si>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</si>
  <si>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</si>
  <si>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</si>
  <si>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</si>
  <si>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</si>
  <si>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</si>
  <si>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</si>
  <si>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r>
      <t>CPA Formulae Codes</t>
    </r>
    <r>
      <rPr>
        <sz val="12"/>
        <color indexed="10"/>
        <rFont val="Arial"/>
        <family val="2"/>
      </rPr>
      <t xml:space="preserve"> </t>
    </r>
    <r>
      <rPr>
        <b/>
        <sz val="12"/>
        <rFont val="Arial"/>
        <family val="2"/>
      </rPr>
      <t>"Column Q of Sheet 5.1.1 Pricing"</t>
    </r>
    <r>
      <rPr>
        <sz val="12"/>
        <rFont val="Arial"/>
        <family val="2"/>
      </rPr>
      <t xml:space="preserve"> is to be populated by the tenderer by selecting the respective drop down codes. The CPA formula as  developed by Tenderer in 5.1.2 CPA formulae worksheet   (e.g. Formula A-J ) will automatically populate in Sheet 5.1.1 based on the inputs in "Sheet 5.1.2 CPA Formula".</t>
    </r>
  </si>
  <si>
    <t>Prices will be fixed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</si>
  <si>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</si>
  <si>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</si>
  <si>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</si>
  <si>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</si>
  <si>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</si>
  <si>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</si>
  <si>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</si>
  <si>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</si>
  <si>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Tenderer's description of Formula A</t>
  </si>
  <si>
    <t>Index Ref.</t>
  </si>
  <si>
    <t>Proportions / weightings for each index (refer note 1)</t>
  </si>
  <si>
    <t>Description / scope of index (e.g. Labour)</t>
  </si>
  <si>
    <t>Full title/definition of index as per publisher</t>
  </si>
  <si>
    <t>Source/publisher of index (e.g. SEIFSA, StatsSA, LME)</t>
  </si>
  <si>
    <t>Base Month for CPA if not Base Date as defined (refer note 4)</t>
  </si>
  <si>
    <t>Base Date Index (refer note 5)</t>
  </si>
  <si>
    <t>Exchange Rate Currency 1,00 =</t>
  </si>
  <si>
    <t>Historical data provided (Yes or No- provide http link)</t>
  </si>
  <si>
    <t>A1</t>
  </si>
  <si>
    <t>A2</t>
  </si>
  <si>
    <t>A3</t>
  </si>
  <si>
    <t>A4</t>
  </si>
  <si>
    <t>A5</t>
  </si>
  <si>
    <t>A6</t>
  </si>
  <si>
    <t>Fixed 15% minimum not subject to CPA (0.150)</t>
  </si>
  <si>
    <t>Total</t>
  </si>
  <si>
    <t>This Total is to add up to 100% for each CPA formula submitted by tenderer</t>
  </si>
  <si>
    <t>Formula B</t>
  </si>
  <si>
    <t>Tenderer's description of Formula B</t>
  </si>
  <si>
    <t>Historical data provided (Yes or No- provide Internet address)</t>
  </si>
  <si>
    <t>B1</t>
  </si>
  <si>
    <t>B2</t>
  </si>
  <si>
    <t>B3</t>
  </si>
  <si>
    <t>B4</t>
  </si>
  <si>
    <t>B5</t>
  </si>
  <si>
    <t>B6</t>
  </si>
  <si>
    <t>Formula C</t>
  </si>
  <si>
    <t>Tenderer's description of 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</si>
  <si>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</si>
  <si>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</si>
  <si>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</si>
  <si>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</si>
  <si>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</si>
  <si>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</si>
  <si>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</si>
  <si>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</si>
  <si>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</si>
  <si>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</si>
  <si>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</si>
  <si>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</si>
  <si>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</si>
  <si>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</si>
  <si>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</si>
  <si>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</si>
  <si>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</si>
  <si>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</si>
  <si>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</si>
  <si>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</si>
  <si>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</si>
  <si>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</si>
  <si>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</si>
  <si>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</si>
  <si>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</si>
  <si>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</si>
  <si>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</si>
  <si>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</si>
  <si>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</si>
  <si>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</si>
  <si>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</si>
  <si>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</si>
  <si>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</si>
  <si>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</si>
  <si>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</si>
  <si>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</si>
  <si>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</si>
  <si>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</si>
  <si>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</si>
  <si>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</si>
  <si>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</si>
  <si>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</si>
  <si>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</si>
  <si>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</si>
  <si>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</si>
  <si>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</si>
  <si>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</si>
  <si>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</si>
  <si>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</si>
  <si>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</si>
  <si>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</si>
  <si>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</si>
  <si>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</si>
  <si>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</si>
  <si>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</si>
  <si>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</si>
  <si>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</si>
  <si>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</si>
  <si>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</si>
  <si>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</si>
  <si>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</si>
  <si>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</si>
  <si>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Notes:</t>
  </si>
  <si>
    <t>Manual input required</t>
  </si>
  <si>
    <t>All prices in ZAR</t>
  </si>
  <si>
    <t>Item No.</t>
  </si>
  <si>
    <t>Section Description</t>
  </si>
  <si>
    <t>Total Foreign Currency</t>
  </si>
  <si>
    <t>Total Foreign Currency (ZAR)</t>
  </si>
  <si>
    <t>Local</t>
  </si>
  <si>
    <t xml:space="preserve">Total Tendered Value </t>
  </si>
  <si>
    <t>TOTAL PRICE EXCLUDING VAT</t>
  </si>
  <si>
    <t>SOUTH AFRICAN VAT - ON IMPORTED GOODS</t>
  </si>
  <si>
    <t>TOTAL PRICES INCLUDING VAT</t>
  </si>
  <si>
    <t>5.1.4 EXCHANGE RATES FOR MULTIPLE CURRENCIES</t>
  </si>
  <si>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</si>
  <si>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</si>
  <si>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</si>
  <si>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</si>
  <si>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</si>
  <si>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</si>
  <si>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</si>
  <si>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PUBLISHED BY SARB</t>
  </si>
  <si>
    <t>NB: Tenderers must submit proof of the SARB rate (s) of exchange used.</t>
  </si>
  <si>
    <t>Date for which the rates are published :</t>
  </si>
  <si>
    <t>Date to be inserted in the following format: Day, Month and Year.
Must be the SARB rate at 12:00 on day of advertisement of bid</t>
  </si>
  <si>
    <t>No</t>
  </si>
  <si>
    <t>Currency Description</t>
  </si>
  <si>
    <t>Code</t>
  </si>
  <si>
    <t>Exchange Rate
Currency 1,00 = R Amount</t>
  </si>
  <si>
    <t>Amount in Foreign Currency</t>
  </si>
  <si>
    <t>Amount in Rand</t>
  </si>
  <si>
    <t>Payment Method 1a, 1b or 2</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</si>
  <si>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</si>
  <si>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</si>
  <si>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</si>
  <si>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</si>
  <si>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</si>
  <si>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</si>
  <si>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</si>
  <si>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</si>
  <si>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</si>
  <si>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</si>
  <si>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</si>
  <si>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</si>
  <si>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</si>
  <si>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</si>
  <si>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</si>
  <si>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</si>
  <si>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</si>
  <si>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</si>
  <si>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</si>
  <si>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</si>
  <si>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</si>
  <si>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</si>
  <si>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</si>
  <si>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</si>
  <si>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</si>
  <si>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</si>
  <si>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USD</t>
  </si>
  <si>
    <t>TOTAL RAND  -  MUST AGREE WITH TOTAL FOREIGN PRICE IN ZAR (EXCL. VAT)</t>
  </si>
  <si>
    <t>5.1.5 PS5</t>
  </si>
  <si>
    <t>The table below needs to be completed if the Employer will be exposed to any currency fluctuation as stipulated in Secondary Clause X3.  For conversion of the foreign portions to Rand, please use the South African Reserve Bank's (SARB) exchange rate at 12:00 on the day of advertisement of the bid.  This is in terms of the Preferential Procurement Policy Framework Act (PPPFA) with which the Employer has to comply.</t>
  </si>
  <si>
    <t>This sheet must be completed by the Tenderer for goods manufactured in and outside the R.S.A. Price per unit for supply, delivery and erection / installation. All amounts expressed in rands.</t>
  </si>
  <si>
    <t>VAT</t>
  </si>
  <si>
    <t>X</t>
  </si>
  <si>
    <t>Total:</t>
  </si>
  <si>
    <r>
      <t xml:space="preserve">The table below needs to be completed if the Employer will be exposed to any currency fluctuation as stipulated in Secondary Clause X3.  For conversion of the foreign portions to Rand, please use the </t>
    </r>
    <r>
      <rPr>
        <b/>
        <sz val="10"/>
        <color indexed="10"/>
        <rFont val="Arial"/>
        <family val="2"/>
      </rPr>
      <t>South African Reserve Bank's (SARB) exchange rate at 12:00 on the day of advertisement of the bid</t>
    </r>
    <r>
      <rPr>
        <sz val="10"/>
        <rFont val="Arial"/>
        <family val="2"/>
      </rPr>
      <t xml:space="preserve">.  This is in terms of the Preferential Procurement Policy Framework Act (PPPFA) with which the Employer has to comply.
NB: Tenderers must submit proof of the SARB rate(s) of exchange used  </t>
    </r>
  </si>
  <si>
    <r>
      <rPr>
        <sz val="10"/>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0"/>
        <rFont val="Arial"/>
        <family val="2"/>
      </rPr>
      <t xml:space="preserve">
</t>
    </r>
  </si>
  <si>
    <t xml:space="preserve">All worksheets in this Pricing Schedule are to be submitted. Tenderers are not allowed to ommit a worksheet. </t>
  </si>
  <si>
    <t>This is the cover sheet for Worksheets 5.1.0 to 5.1.4 and provides the total tendered price which is mandatory be completed.  It is also the source of the package name, tenderer name etc. for the other worksheets.  It will  form part of the tender or contract.  All worksheets  are compulsory tender returnables as they are loaded onto the Eskom Tender Bulletin and they may not be changed or altered.</t>
  </si>
  <si>
    <t>.</t>
  </si>
  <si>
    <t>Main offer is = The pricing schedule may not be changed or altered. Tenderer(s) to populate  first, all required information on the Tender cover sheet - where applicable and also populate  as stipulated in  (5.1.1 Pricing, 5.1.2 Summary,  5.1.3 CPA Formulae, 5.1.4 Exchange Rates.</t>
  </si>
  <si>
    <t xml:space="preserve">5.1.2 Summary </t>
  </si>
  <si>
    <t>5.1.3 CONTRACT PRICE ADJUSTMENT (CPA) FOR INFLATION</t>
  </si>
  <si>
    <t xml:space="preserve">The worksheet  CPA Formula in 5.1.2. has to be populated by the tenderer (columns B - J), unless the tenderer’s prices are fixed and firm for the duration of the contract. Each CPA formula must add up to a total of 100%.  All columns are to be populated. No in house CPA indices may be used. Tenderers are to provide all requested information.CPA Formulae  should represent cost breakdown of the goods/commodities/components/items being sourced.
</t>
  </si>
  <si>
    <t>Contractual requirements</t>
  </si>
  <si>
    <t>Other fixed charge obligations (Transport)</t>
  </si>
  <si>
    <t>SHEQ compliance as per Eskom and all other statutory requirements</t>
  </si>
  <si>
    <t>1.5</t>
  </si>
  <si>
    <t>Site establishment and de-establishment</t>
  </si>
  <si>
    <t>5.1.3. Exchange Rates</t>
  </si>
  <si>
    <t>5.1.4 CPA</t>
  </si>
  <si>
    <t>5.1.2 Summary</t>
  </si>
  <si>
    <t>Sum</t>
  </si>
  <si>
    <t>1. PRELIMINARIES AND GENERAL: FIXED COSTS</t>
  </si>
  <si>
    <t>2. PRELIMINARIES AND GENERAL: TIME RELATED COSTS</t>
  </si>
  <si>
    <t>Accomodation</t>
  </si>
  <si>
    <t>Supervision and management during construction</t>
  </si>
  <si>
    <t>Company and head office overheads cost (i.e ablutions, access, storage etc.) during construction</t>
  </si>
  <si>
    <t>Security during construction</t>
  </si>
  <si>
    <t>Tools and Equipment</t>
  </si>
  <si>
    <t>Other time related obligations (Transport to and from site)</t>
  </si>
  <si>
    <t>Months</t>
  </si>
  <si>
    <t>2.2</t>
  </si>
  <si>
    <t>2.3</t>
  </si>
  <si>
    <t>2.4</t>
  </si>
  <si>
    <t>2.5</t>
  </si>
  <si>
    <t>2.6</t>
  </si>
  <si>
    <t>CPA will be NOT applicable.</t>
  </si>
  <si>
    <t>Pricing Schedule Summary</t>
  </si>
  <si>
    <r>
      <t xml:space="preserve">This is the main data entry sheet for the Tenderer to complete. The </t>
    </r>
    <r>
      <rPr>
        <i/>
        <sz val="10"/>
        <rFont val="Arial"/>
        <family val="2"/>
      </rPr>
      <t>Tenderer</t>
    </r>
    <r>
      <rPr>
        <sz val="10"/>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as stipulated in  Sheets 5.1.1-5.1.3</t>
    </r>
  </si>
  <si>
    <r>
      <t xml:space="preserve">This is the main data entry sheet for the Tenderer to complete. The </t>
    </r>
    <r>
      <rPr>
        <i/>
        <sz val="11"/>
        <rFont val="Arial"/>
        <family val="2"/>
      </rPr>
      <t>Tenderer</t>
    </r>
    <r>
      <rPr>
        <sz val="11"/>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Sheets 5.1.1 - 5.1.3. </t>
    </r>
  </si>
  <si>
    <t>The Price Schedule provides the basis of valuation and information for general contract progress monitoring. This  contract is an "as and when" required contract.The tender will be awarded wholly to one tenderer for this price list and will not split amongst tenderers.The units herein are estimates only and are non-committal.  No alternative offers are accepted.</t>
  </si>
  <si>
    <t>STANDARDISATION, RATIONALISATION AND TESTING OF MEDIUM VOLTAGE RING MAIN UNITS (RMUS) AND RMUS WITH INTERGRATED CONTROL PLANT SOLUTION CONSISTING OF REMOTE TERMINAL UNITS (RTU) AND DEFINED PROTECTION SYSTEMS</t>
  </si>
  <si>
    <t>Rated lightning impulse peak withstand level</t>
  </si>
  <si>
    <t>3.2</t>
  </si>
  <si>
    <t>Cable test facilities</t>
  </si>
  <si>
    <t>3.3</t>
  </si>
  <si>
    <t>3.4</t>
  </si>
  <si>
    <t>3.5</t>
  </si>
  <si>
    <t>3.6</t>
  </si>
  <si>
    <t>3.7</t>
  </si>
  <si>
    <t>3.8</t>
  </si>
  <si>
    <t>3.9</t>
  </si>
  <si>
    <t>3.10</t>
  </si>
  <si>
    <t>Remote tripping (hand-helf push-button remote control facility)</t>
  </si>
  <si>
    <t>Fuse-links for switch-fuse combinations</t>
  </si>
  <si>
    <t>Protection equipment requirements for MV Circuit Breaker</t>
  </si>
  <si>
    <t>RTU requirements</t>
  </si>
  <si>
    <t>DC Supply requirements</t>
  </si>
  <si>
    <t>Control plant enclosure requirements for IRTU fitted RMUs</t>
  </si>
  <si>
    <t>Plant status and controls</t>
  </si>
  <si>
    <t>Terminals and wiring</t>
  </si>
  <si>
    <t>3.11</t>
  </si>
  <si>
    <t>3.12</t>
  </si>
  <si>
    <t>LV AC power supply for Control Plant Equitment</t>
  </si>
  <si>
    <t>3.13</t>
  </si>
  <si>
    <t>MV Cable termination enclosures</t>
  </si>
  <si>
    <t>3.14</t>
  </si>
  <si>
    <t xml:space="preserve">Gas pressure indicating </t>
  </si>
  <si>
    <t>3.15</t>
  </si>
  <si>
    <t>Live circuit indication</t>
  </si>
  <si>
    <t>3.16</t>
  </si>
  <si>
    <t>3.17</t>
  </si>
  <si>
    <t>3.18</t>
  </si>
  <si>
    <t>3.19</t>
  </si>
  <si>
    <t>3.20</t>
  </si>
  <si>
    <t>Earth fault indication</t>
  </si>
  <si>
    <t>Kiosk padlock protection facility</t>
  </si>
  <si>
    <t>Outdoor ring main unit concrete plinths</t>
  </si>
  <si>
    <t xml:space="preserve">Provision of holding down the outdoor ring main unit </t>
  </si>
  <si>
    <t>Protection against corrosion (ring main units, kiosks and raising bases)</t>
  </si>
  <si>
    <t>Documentation to be supplied with each tender</t>
  </si>
  <si>
    <t>3.21</t>
  </si>
  <si>
    <t>3.22</t>
  </si>
  <si>
    <t>3.23</t>
  </si>
  <si>
    <t>3.24</t>
  </si>
  <si>
    <t>Tests</t>
  </si>
  <si>
    <t>Marking and labelling</t>
  </si>
  <si>
    <t>Accessories</t>
  </si>
  <si>
    <t xml:space="preserve">Spares </t>
  </si>
  <si>
    <t>PRELIMINARIES AND GENERAL</t>
  </si>
  <si>
    <t>3. STANDARDISATION, RATIONALISATION AND TESTING OF MEDIUM VOLTAGE RING MAIN UNITS (RMUS) AND RMUS WITH INTERGRATED CONTROL PLANT SOLUTION CONSISTING OF REMOTE TERMINAL UNITS (RTU) AND DEFINED PROTECTION SYSTEMS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</si>
</sst>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R&quot;#,##0.00_);[Red]\(&quot;R&quot;#,##0.00\)"/>
    <numFmt numFmtId="43" formatCode="_(* #,##0.00_);_(* \(#,##0.00\);_(* &quot;-&quot;??_);_(@_)"/>
    <numFmt numFmtId="164" formatCode="_-* #,##0.00_-;\-* #,##0.00_-;_-* &quot;-&quot;??_-;_-@_-"/>
    <numFmt numFmtId="165" formatCode="#,##0.0"/>
    <numFmt numFmtId="166" formatCode="&quot;R&quot;\ #,##0.000000"/>
    <numFmt numFmtId="167" formatCode="_(* #,##0.0000_);_(* \(#,##0.0000\);_(* &quot;-&quot;??_);_(@_)"/>
    <numFmt numFmtId="168" formatCode="###\ ###\ ##0\ \ &quot;RAND&quot;;\-###\ ###\ ##0\ &quot;RAND&quot;"/>
    <numFmt numFmtId="169" formatCode="#,##0.000"/>
    <numFmt numFmtId="170" formatCode="0."/>
    <numFmt numFmtId="171" formatCode="[$-409]mmm\-yy;@"/>
    <numFmt numFmtId="172" formatCode="mmm\-yyyy"/>
    <numFmt numFmtId="173" formatCode="_ * #,##0.00_ ;_ * \-#,##0.00_ ;_ * &quot;-&quot;??_ ;_ @_ "/>
    <numFmt numFmtId="174" formatCode="&quot;R&quot;\ #,##0.00"/>
    <numFmt numFmtId="175" formatCode="dd\-mmmm\-yyyy"/>
    <numFmt numFmtId="176" formatCode="&quot;R&quot;\ #,##0.0000"/>
    <numFmt numFmtId="177" formatCode="_(* #,##0_);_(* \(#,##0\);_(* &quot;-&quot;??_);_(@_)"/>
  </numFmts>
  <fonts count="51" x14ac:knownFonts="1">
    <font>
      <sz val="11"/>
      <color theme="1"/>
      <name val="Calibri"/>
      <family val="2"/>
      <scheme val="minor"/>
    </font>
    <font>
      <sz val="11"/>
      <color theme="1"/>
      <name val="Calibri"/>
      <family val="2"/>
      <scheme val="minor"/>
    </font>
    <font>
      <b/>
      <sz val="12"/>
      <name val="Arial"/>
      <family val="2"/>
    </font>
    <font>
      <sz val="12"/>
      <name val="Arial"/>
      <family val="2"/>
    </font>
    <font>
      <sz val="11"/>
      <name val="Arial"/>
      <family val="2"/>
    </font>
    <font>
      <sz val="12"/>
      <color indexed="17"/>
      <name val="Arial"/>
      <family val="2"/>
    </font>
    <font>
      <b/>
      <sz val="14"/>
      <name val="Arial"/>
      <family val="2"/>
    </font>
    <font>
      <sz val="10"/>
      <name val="Arial"/>
      <family val="2"/>
    </font>
    <font>
      <sz val="10"/>
      <color indexed="17"/>
      <name val="Arial"/>
      <family val="2"/>
    </font>
    <font>
      <sz val="14"/>
      <name val="Arial"/>
      <family val="2"/>
    </font>
    <font>
      <i/>
      <sz val="14"/>
      <name val="Arial"/>
      <family val="2"/>
    </font>
    <font>
      <b/>
      <sz val="12"/>
      <color indexed="10"/>
      <name val="Arial"/>
      <family val="2"/>
    </font>
    <font>
      <b/>
      <u/>
      <sz val="12"/>
      <color indexed="10"/>
      <name val="Arial"/>
      <family val="2"/>
    </font>
    <font>
      <b/>
      <u/>
      <sz val="14"/>
      <color indexed="10"/>
      <name val="Arial"/>
      <family val="2"/>
    </font>
    <font>
      <b/>
      <sz val="10"/>
      <name val="Arial"/>
      <family val="2"/>
    </font>
    <font>
      <b/>
      <sz val="11"/>
      <name val="Arial"/>
      <family val="2"/>
    </font>
    <font>
      <b/>
      <sz val="10"/>
      <color indexed="10"/>
      <name val="Arial"/>
      <family val="2"/>
    </font>
    <font>
      <b/>
      <sz val="12"/>
      <color indexed="9"/>
      <name val="Arial"/>
      <family val="2"/>
    </font>
    <font>
      <b/>
      <sz val="10"/>
      <color indexed="9"/>
      <name val="Arial"/>
      <family val="2"/>
    </font>
    <font>
      <sz val="11"/>
      <color theme="1"/>
      <name val="Arial"/>
      <family val="2"/>
    </font>
    <font>
      <sz val="10"/>
      <color indexed="10"/>
      <name val="Arial"/>
      <family val="2"/>
    </font>
    <font>
      <sz val="14"/>
      <color theme="1"/>
      <name val="Arial"/>
      <family val="2"/>
    </font>
    <font>
      <b/>
      <sz val="14"/>
      <color theme="1"/>
      <name val="Arial"/>
      <family val="2"/>
    </font>
    <font>
      <b/>
      <sz val="14"/>
      <color indexed="8"/>
      <name val="Arial"/>
      <family val="2"/>
    </font>
    <font>
      <sz val="10"/>
      <name val="Arial"/>
      <family val="2"/>
    </font>
    <font>
      <sz val="12"/>
      <color indexed="12"/>
      <name val="Arial"/>
      <family val="2"/>
    </font>
    <font>
      <sz val="12"/>
      <color indexed="10"/>
      <name val="Arial"/>
      <family val="2"/>
    </font>
    <font>
      <sz val="26"/>
      <name val="Arial"/>
      <family val="2"/>
    </font>
    <font>
      <b/>
      <sz val="20"/>
      <name val="Arial"/>
      <family val="2"/>
    </font>
    <font>
      <b/>
      <sz val="14"/>
      <color indexed="10"/>
      <name val="Arial"/>
      <family val="2"/>
    </font>
    <font>
      <b/>
      <u/>
      <sz val="16"/>
      <name val="Arial"/>
      <family val="2"/>
    </font>
    <font>
      <i/>
      <u/>
      <sz val="14"/>
      <color indexed="10"/>
      <name val="Arial"/>
      <family val="2"/>
    </font>
    <font>
      <b/>
      <sz val="9"/>
      <name val="Arial"/>
      <family val="2"/>
    </font>
    <font>
      <sz val="9"/>
      <name val="Arial"/>
      <family val="2"/>
    </font>
    <font>
      <sz val="9"/>
      <color indexed="10"/>
      <name val="Arial"/>
      <family val="2"/>
    </font>
    <font>
      <b/>
      <sz val="10"/>
      <color indexed="8"/>
      <name val="Arial"/>
      <family val="2"/>
    </font>
    <font>
      <u/>
      <sz val="10"/>
      <color theme="10"/>
      <name val="Arial"/>
      <family val="2"/>
    </font>
    <font>
      <b/>
      <sz val="14"/>
      <color rgb="FFFF0000"/>
      <name val="Arial"/>
      <family val="2"/>
    </font>
    <font>
      <b/>
      <sz val="12"/>
      <color theme="0"/>
      <name val="Arial"/>
      <family val="2"/>
    </font>
    <font>
      <b/>
      <sz val="10"/>
      <color rgb="FFFF0000"/>
      <name val="Arial"/>
      <family val="2"/>
    </font>
    <font>
      <sz val="11"/>
      <color indexed="12"/>
      <name val="Arial"/>
      <family val="2"/>
    </font>
    <font>
      <sz val="11"/>
      <color indexed="17"/>
      <name val="Arial"/>
      <family val="2"/>
    </font>
    <font>
      <sz val="11"/>
      <color indexed="10"/>
      <name val="Arial"/>
      <family val="2"/>
    </font>
    <font>
      <sz val="10"/>
      <color indexed="12"/>
      <name val="Arial"/>
      <family val="2"/>
    </font>
    <font>
      <u/>
      <sz val="10"/>
      <color indexed="12"/>
      <name val="Arial"/>
      <family val="2"/>
    </font>
    <font>
      <b/>
      <sz val="10"/>
      <color indexed="60"/>
      <name val="Arial"/>
      <family val="2"/>
    </font>
    <font>
      <i/>
      <sz val="11"/>
      <name val="Arial"/>
      <family val="2"/>
    </font>
    <font>
      <b/>
      <sz val="11"/>
      <color rgb="FFFF0000"/>
      <name val="Arial"/>
      <family val="2"/>
    </font>
    <font>
      <i/>
      <sz val="10"/>
      <name val="Arial"/>
      <family val="2"/>
    </font>
    <font>
      <sz val="10"/>
      <color rgb="FFFF0000"/>
      <name val="Arial"/>
      <family val="2"/>
    </font>
    <font>
      <sz val="14"/>
      <color rgb="FFFF0000"/>
      <name val="Arial"/>
      <family val="2"/>
    </font>
  </fonts>
  <fills count="18">
    <fill>
      <patternFill patternType="none"/>
    </fill>
    <fill>
      <patternFill patternType="gray125"/>
    </fill>
    <fill>
      <patternFill patternType="solid">
        <fgColor theme="0" tint="-0.14999847407452621"/>
        <bgColor indexed="64"/>
      </patternFill>
    </fill>
    <fill>
      <patternFill patternType="solid">
        <fgColor indexed="13"/>
        <bgColor indexed="64"/>
      </patternFill>
    </fill>
    <fill>
      <patternFill patternType="solid">
        <fgColor theme="0" tint="-0.249977111117893"/>
        <bgColor indexed="64"/>
      </patternFill>
    </fill>
    <fill>
      <patternFill patternType="solid">
        <fgColor indexed="56"/>
        <bgColor indexed="64"/>
      </patternFill>
    </fill>
    <fill>
      <patternFill patternType="solid">
        <fgColor rgb="FFCCFFFF"/>
        <bgColor indexed="64"/>
      </patternFill>
    </fill>
    <fill>
      <patternFill patternType="solid">
        <fgColor indexed="42"/>
        <bgColor indexed="64"/>
      </patternFill>
    </fill>
    <fill>
      <patternFill patternType="solid">
        <fgColor indexed="22"/>
        <bgColor indexed="64"/>
      </patternFill>
    </fill>
    <fill>
      <patternFill patternType="solid">
        <fgColor indexed="51"/>
        <bgColor indexed="64"/>
      </patternFill>
    </fill>
    <fill>
      <patternFill patternType="solid">
        <fgColor indexed="55"/>
        <bgColor indexed="64"/>
      </patternFill>
    </fill>
    <fill>
      <patternFill patternType="solid">
        <fgColor indexed="10"/>
        <bgColor indexed="64"/>
      </patternFill>
    </fill>
    <fill>
      <patternFill patternType="solid">
        <fgColor rgb="FFFFFF00"/>
        <bgColor indexed="64"/>
      </patternFill>
    </fill>
    <fill>
      <patternFill patternType="solid">
        <fgColor indexed="50"/>
        <bgColor indexed="64"/>
      </patternFill>
    </fill>
    <fill>
      <patternFill patternType="solid">
        <fgColor indexed="9"/>
        <bgColor indexed="64"/>
      </patternFill>
    </fill>
    <fill>
      <patternFill patternType="solid">
        <fgColor indexed="8"/>
        <bgColor indexed="64"/>
      </patternFill>
    </fill>
    <fill>
      <patternFill patternType="solid">
        <fgColor rgb="FF99FFCC"/>
        <bgColor indexed="64"/>
      </patternFill>
    </fill>
    <fill>
      <patternFill patternType="solid">
        <fgColor theme="2" tint="-9.9978637043366805E-2"/>
        <bgColor indexed="64"/>
      </patternFill>
    </fill>
  </fills>
  <borders count="7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style="medium">
        <color indexed="64"/>
      </right>
      <top style="hair">
        <color indexed="64"/>
      </top>
      <bottom/>
      <diagonal/>
    </border>
    <border>
      <left/>
      <right style="medium">
        <color indexed="64"/>
      </right>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diagonal/>
    </border>
    <border>
      <left style="thin">
        <color indexed="64"/>
      </left>
      <right/>
      <top/>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style="medium">
        <color indexed="64"/>
      </bottom>
      <diagonal/>
    </border>
    <border>
      <left/>
      <right style="hair">
        <color indexed="64"/>
      </right>
      <top style="medium">
        <color indexed="64"/>
      </top>
      <bottom style="medium">
        <color indexed="64"/>
      </bottom>
      <diagonal/>
    </border>
    <border>
      <left style="double">
        <color indexed="64"/>
      </left>
      <right style="double">
        <color indexed="64"/>
      </right>
      <top style="thin">
        <color indexed="64"/>
      </top>
      <bottom style="double">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s>
  <cellStyleXfs count="14">
    <xf numFmtId="0" fontId="0" fillId="0" borderId="0"/>
    <xf numFmtId="164" fontId="1" fillId="0" borderId="0" applyFont="0" applyFill="0" applyBorder="0" applyAlignment="0" applyProtection="0"/>
    <xf numFmtId="0" fontId="7" fillId="0" borderId="0"/>
    <xf numFmtId="0" fontId="19" fillId="0" borderId="0"/>
    <xf numFmtId="0" fontId="7" fillId="0" borderId="0"/>
    <xf numFmtId="0" fontId="24" fillId="0" borderId="0"/>
    <xf numFmtId="43" fontId="7" fillId="0" borderId="0" applyFont="0" applyFill="0" applyBorder="0" applyAlignment="0" applyProtection="0"/>
    <xf numFmtId="9" fontId="7" fillId="0" borderId="0" applyFont="0" applyFill="0" applyBorder="0" applyAlignment="0" applyProtection="0"/>
    <xf numFmtId="0" fontId="7" fillId="0" borderId="0"/>
    <xf numFmtId="0" fontId="7" fillId="0" borderId="0"/>
    <xf numFmtId="0" fontId="7" fillId="0" borderId="0"/>
    <xf numFmtId="0" fontId="7" fillId="0" borderId="0"/>
    <xf numFmtId="0" fontId="36" fillId="0" borderId="0" applyNumberFormat="0" applyFill="0" applyBorder="0" applyAlignment="0" applyProtection="0"/>
    <xf numFmtId="9" fontId="1" fillId="0" borderId="0" applyFont="0" applyFill="0" applyBorder="0" applyAlignment="0" applyProtection="0"/>
  </cellStyleXfs>
  <cellXfs count="562">
    <xf numFmtId="0" fontId="0" fillId="0" borderId="0" xfId="0"/>
    <xf numFmtId="0" fontId="2" fillId="2" borderId="3" xfId="0" applyFont="1" applyFill="1" applyBorder="1" applyAlignment="1">
      <alignment horizontal="left" vertical="center"/>
    </xf>
    <xf numFmtId="0" fontId="2" fillId="0" borderId="0" xfId="0" applyFont="1" applyAlignment="1">
      <alignment horizontal="left" vertical="center" wrapText="1"/>
    </xf>
    <xf numFmtId="0" fontId="3" fillId="0" borderId="0" xfId="0" applyFont="1" applyAlignment="1">
      <alignment vertical="center"/>
    </xf>
    <xf numFmtId="0" fontId="2" fillId="2" borderId="3" xfId="0" applyFont="1" applyFill="1" applyBorder="1" applyAlignment="1">
      <alignment horizontal="left" vertical="center" wrapText="1"/>
    </xf>
    <xf numFmtId="0" fontId="3" fillId="0" borderId="0" xfId="0" applyFont="1" applyAlignment="1">
      <alignment horizontal="left" vertical="center" wrapText="1"/>
    </xf>
    <xf numFmtId="1" fontId="4" fillId="0" borderId="0" xfId="0" applyNumberFormat="1" applyFont="1" applyAlignment="1">
      <alignment horizontal="center" vertical="center"/>
    </xf>
    <xf numFmtId="1" fontId="4" fillId="0" borderId="0" xfId="0" applyNumberFormat="1" applyFont="1" applyAlignment="1">
      <alignment horizontal="left" vertical="center"/>
    </xf>
    <xf numFmtId="0" fontId="3" fillId="0" borderId="0" xfId="0" applyFont="1" applyAlignment="1">
      <alignment horizontal="left" vertical="top" wrapText="1"/>
    </xf>
    <xf numFmtId="0" fontId="5" fillId="0" borderId="0" xfId="0" applyFont="1" applyAlignment="1">
      <alignment vertical="center"/>
    </xf>
    <xf numFmtId="1" fontId="6" fillId="0" borderId="0" xfId="0" applyNumberFormat="1" applyFont="1" applyAlignment="1">
      <alignment horizontal="left" vertical="center"/>
    </xf>
    <xf numFmtId="0" fontId="7" fillId="0" borderId="0" xfId="0" applyFont="1" applyAlignment="1">
      <alignment vertical="center"/>
    </xf>
    <xf numFmtId="0" fontId="7" fillId="0" borderId="0" xfId="0" applyFont="1" applyAlignment="1">
      <alignment horizontal="center" vertical="center" wrapText="1"/>
    </xf>
    <xf numFmtId="0" fontId="8" fillId="0" borderId="0" xfId="0" applyFont="1" applyAlignment="1">
      <alignment vertical="center"/>
    </xf>
    <xf numFmtId="1" fontId="9" fillId="0" borderId="4" xfId="0" applyNumberFormat="1" applyFont="1" applyBorder="1" applyAlignment="1">
      <alignment horizontal="center" vertical="center"/>
    </xf>
    <xf numFmtId="0" fontId="14" fillId="0" borderId="0" xfId="0" applyFont="1" applyAlignment="1">
      <alignment horizontal="center" vertical="center"/>
    </xf>
    <xf numFmtId="1" fontId="15" fillId="0" borderId="0" xfId="0" applyNumberFormat="1" applyFont="1" applyAlignment="1">
      <alignment horizontal="center" vertical="center" wrapText="1"/>
    </xf>
    <xf numFmtId="1" fontId="15" fillId="0" borderId="0" xfId="0" applyNumberFormat="1" applyFont="1" applyAlignment="1">
      <alignment horizontal="left" vertical="center" wrapText="1"/>
    </xf>
    <xf numFmtId="0" fontId="16" fillId="0" borderId="0" xfId="0" applyFont="1" applyAlignment="1">
      <alignment horizontal="center" vertical="center" wrapText="1"/>
    </xf>
    <xf numFmtId="15" fontId="7" fillId="0" borderId="0" xfId="0" applyNumberFormat="1" applyFont="1" applyAlignment="1">
      <alignment vertical="center"/>
    </xf>
    <xf numFmtId="0" fontId="14" fillId="0" borderId="8" xfId="0" applyFont="1" applyBorder="1" applyAlignment="1">
      <alignment vertical="center"/>
    </xf>
    <xf numFmtId="0" fontId="14" fillId="0" borderId="9" xfId="0" applyFont="1" applyBorder="1" applyAlignment="1">
      <alignment vertical="center"/>
    </xf>
    <xf numFmtId="0" fontId="14" fillId="0" borderId="10" xfId="0" applyFont="1" applyBorder="1" applyAlignment="1">
      <alignment vertical="center"/>
    </xf>
    <xf numFmtId="0" fontId="14" fillId="0" borderId="0" xfId="0" applyFont="1" applyAlignment="1">
      <alignment vertical="center"/>
    </xf>
    <xf numFmtId="1" fontId="4" fillId="0" borderId="9" xfId="0" applyNumberFormat="1" applyFont="1" applyBorder="1" applyAlignment="1">
      <alignment horizontal="center" vertical="center"/>
    </xf>
    <xf numFmtId="1" fontId="4" fillId="0" borderId="9" xfId="0" applyNumberFormat="1" applyFont="1" applyBorder="1" applyAlignment="1">
      <alignment horizontal="left" vertical="center"/>
    </xf>
    <xf numFmtId="0" fontId="7" fillId="0" borderId="9" xfId="0" applyFont="1" applyBorder="1" applyAlignment="1">
      <alignment horizontal="center" vertical="center" wrapText="1"/>
    </xf>
    <xf numFmtId="0" fontId="9" fillId="2" borderId="22" xfId="0" applyFont="1" applyFill="1" applyBorder="1" applyAlignment="1">
      <alignment horizontal="center" vertical="center"/>
    </xf>
    <xf numFmtId="0" fontId="6" fillId="0" borderId="23" xfId="0" applyFont="1" applyBorder="1" applyAlignment="1">
      <alignment horizontal="center" vertical="center"/>
    </xf>
    <xf numFmtId="164" fontId="20" fillId="4" borderId="24" xfId="1" applyFont="1" applyFill="1" applyBorder="1" applyAlignment="1">
      <alignment vertical="center"/>
    </xf>
    <xf numFmtId="164" fontId="20" fillId="4" borderId="25" xfId="1" applyFont="1" applyFill="1" applyBorder="1" applyAlignment="1">
      <alignment vertical="center"/>
    </xf>
    <xf numFmtId="0" fontId="7" fillId="4" borderId="12" xfId="0" applyFont="1" applyFill="1" applyBorder="1" applyAlignment="1">
      <alignment vertical="center"/>
    </xf>
    <xf numFmtId="0" fontId="7" fillId="4" borderId="13" xfId="0" applyFont="1" applyFill="1" applyBorder="1" applyAlignment="1">
      <alignment vertical="center"/>
    </xf>
    <xf numFmtId="0" fontId="6" fillId="0" borderId="0" xfId="0" applyFont="1" applyAlignment="1">
      <alignment horizontal="center" vertical="center"/>
    </xf>
    <xf numFmtId="0" fontId="9" fillId="2" borderId="26" xfId="0" applyFont="1" applyFill="1" applyBorder="1" applyAlignment="1">
      <alignment horizontal="center" vertical="center"/>
    </xf>
    <xf numFmtId="165" fontId="6" fillId="0" borderId="27" xfId="0" applyNumberFormat="1" applyFont="1" applyBorder="1" applyAlignment="1">
      <alignment horizontal="center" vertical="center"/>
    </xf>
    <xf numFmtId="3" fontId="9" fillId="0" borderId="28" xfId="0" applyNumberFormat="1" applyFont="1" applyBorder="1" applyAlignment="1">
      <alignment horizontal="center" vertical="center" wrapText="1"/>
    </xf>
    <xf numFmtId="3" fontId="21" fillId="2" borderId="29" xfId="0" applyNumberFormat="1" applyFont="1" applyFill="1" applyBorder="1" applyAlignment="1">
      <alignment horizontal="center" vertical="center" wrapText="1"/>
    </xf>
    <xf numFmtId="3" fontId="6" fillId="2" borderId="30" xfId="0" applyNumberFormat="1" applyFont="1" applyFill="1" applyBorder="1" applyAlignment="1">
      <alignment horizontal="center" vertical="center"/>
    </xf>
    <xf numFmtId="3" fontId="6" fillId="2" borderId="28" xfId="0" applyNumberFormat="1" applyFont="1" applyFill="1" applyBorder="1" applyAlignment="1">
      <alignment horizontal="center" vertical="center"/>
    </xf>
    <xf numFmtId="3" fontId="9" fillId="2" borderId="28" xfId="0" applyNumberFormat="1" applyFont="1" applyFill="1" applyBorder="1" applyAlignment="1">
      <alignment horizontal="center" vertical="center"/>
    </xf>
    <xf numFmtId="3" fontId="9" fillId="2" borderId="29" xfId="0" applyNumberFormat="1" applyFont="1" applyFill="1" applyBorder="1" applyAlignment="1">
      <alignment horizontal="center" vertical="center"/>
    </xf>
    <xf numFmtId="3" fontId="6" fillId="2" borderId="27" xfId="0" applyNumberFormat="1" applyFont="1" applyFill="1" applyBorder="1" applyAlignment="1">
      <alignment horizontal="center" vertical="center"/>
    </xf>
    <xf numFmtId="3" fontId="9" fillId="7" borderId="30" xfId="4" applyNumberFormat="1" applyFont="1" applyFill="1" applyBorder="1" applyAlignment="1">
      <alignment horizontal="center"/>
    </xf>
    <xf numFmtId="164" fontId="20" fillId="7" borderId="33" xfId="1" applyFont="1" applyFill="1" applyBorder="1" applyAlignment="1">
      <alignment vertical="center"/>
    </xf>
    <xf numFmtId="164" fontId="20" fillId="7" borderId="34" xfId="1" applyFont="1" applyFill="1" applyBorder="1" applyAlignment="1">
      <alignment vertical="center"/>
    </xf>
    <xf numFmtId="43" fontId="7" fillId="0" borderId="19" xfId="0" applyNumberFormat="1" applyFont="1" applyBorder="1" applyAlignment="1">
      <alignment vertical="center"/>
    </xf>
    <xf numFmtId="43" fontId="7" fillId="0" borderId="18" xfId="0" applyNumberFormat="1" applyFont="1" applyBorder="1" applyAlignment="1">
      <alignment vertical="center"/>
    </xf>
    <xf numFmtId="165" fontId="6" fillId="0" borderId="35" xfId="0" applyNumberFormat="1" applyFont="1" applyBorder="1" applyAlignment="1">
      <alignment horizontal="center" vertical="center"/>
    </xf>
    <xf numFmtId="3" fontId="6" fillId="2" borderId="3"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3" fontId="6" fillId="0" borderId="44" xfId="0" applyNumberFormat="1" applyFont="1" applyBorder="1" applyAlignment="1">
      <alignment horizontal="center" vertical="center"/>
    </xf>
    <xf numFmtId="3" fontId="6" fillId="2" borderId="44" xfId="0" applyNumberFormat="1" applyFont="1" applyFill="1" applyBorder="1" applyAlignment="1">
      <alignment horizontal="center" vertical="center"/>
    </xf>
    <xf numFmtId="3" fontId="9" fillId="0" borderId="19" xfId="4" applyNumberFormat="1" applyFont="1" applyBorder="1" applyAlignment="1">
      <alignment horizontal="center"/>
    </xf>
    <xf numFmtId="164" fontId="20" fillId="0" borderId="6" xfId="1" applyFont="1" applyFill="1" applyBorder="1" applyAlignment="1">
      <alignment vertical="center"/>
    </xf>
    <xf numFmtId="0" fontId="7" fillId="0" borderId="6" xfId="0" applyFont="1" applyBorder="1" applyAlignment="1">
      <alignment vertical="center"/>
    </xf>
    <xf numFmtId="3" fontId="6" fillId="2" borderId="4" xfId="0" applyNumberFormat="1" applyFont="1" applyFill="1" applyBorder="1" applyAlignment="1">
      <alignment horizontal="center" vertical="center"/>
    </xf>
    <xf numFmtId="3" fontId="9" fillId="0" borderId="12" xfId="4" applyNumberFormat="1" applyFont="1" applyBorder="1" applyAlignment="1">
      <alignment horizontal="center"/>
    </xf>
    <xf numFmtId="3" fontId="6" fillId="0" borderId="21" xfId="0" applyNumberFormat="1" applyFont="1" applyBorder="1" applyAlignment="1">
      <alignment horizontal="center" vertical="center"/>
    </xf>
    <xf numFmtId="3" fontId="6" fillId="0" borderId="0" xfId="0" applyNumberFormat="1" applyFont="1" applyAlignment="1">
      <alignment horizontal="center" vertical="center"/>
    </xf>
    <xf numFmtId="0" fontId="8" fillId="0" borderId="0" xfId="0" applyFont="1" applyAlignment="1">
      <alignment horizontal="left" vertical="center"/>
    </xf>
    <xf numFmtId="0" fontId="16" fillId="9" borderId="0" xfId="0" applyFont="1" applyFill="1" applyAlignment="1">
      <alignment horizontal="left" vertical="center" wrapText="1"/>
    </xf>
    <xf numFmtId="0" fontId="2" fillId="2" borderId="3" xfId="5" applyFont="1" applyFill="1" applyBorder="1" applyAlignment="1">
      <alignment horizontal="left" vertical="center"/>
    </xf>
    <xf numFmtId="0" fontId="2" fillId="0" borderId="0" xfId="5" applyFont="1" applyAlignment="1">
      <alignment vertical="center"/>
    </xf>
    <xf numFmtId="0" fontId="3" fillId="0" borderId="0" xfId="5" applyFont="1" applyAlignment="1">
      <alignment vertical="center"/>
    </xf>
    <xf numFmtId="0" fontId="25" fillId="0" borderId="0" xfId="5" applyFont="1" applyAlignment="1">
      <alignment vertical="center"/>
    </xf>
    <xf numFmtId="166" fontId="5" fillId="0" borderId="0" xfId="5" applyNumberFormat="1" applyFont="1" applyAlignment="1">
      <alignment vertical="center" wrapText="1"/>
    </xf>
    <xf numFmtId="0" fontId="25" fillId="0" borderId="0" xfId="5" applyFont="1" applyAlignment="1">
      <alignment horizontal="center" vertical="center"/>
    </xf>
    <xf numFmtId="0" fontId="26" fillId="0" borderId="0" xfId="5" applyFont="1" applyAlignment="1">
      <alignment vertical="center"/>
    </xf>
    <xf numFmtId="39" fontId="26" fillId="0" borderId="0" xfId="5" applyNumberFormat="1" applyFont="1" applyAlignment="1">
      <alignment vertical="center"/>
    </xf>
    <xf numFmtId="0" fontId="5" fillId="0" borderId="0" xfId="5" applyFont="1" applyAlignment="1">
      <alignment vertical="center"/>
    </xf>
    <xf numFmtId="0" fontId="2" fillId="2" borderId="3" xfId="5" applyFont="1" applyFill="1" applyBorder="1" applyAlignment="1">
      <alignment horizontal="left" vertical="center" wrapText="1"/>
    </xf>
    <xf numFmtId="10" fontId="3" fillId="0" borderId="0" xfId="5" applyNumberFormat="1" applyFont="1" applyAlignment="1">
      <alignment vertical="center"/>
    </xf>
    <xf numFmtId="10" fontId="25" fillId="0" borderId="0" xfId="5" applyNumberFormat="1" applyFont="1" applyAlignment="1">
      <alignment vertical="center"/>
    </xf>
    <xf numFmtId="167" fontId="5" fillId="0" borderId="0" xfId="6" applyNumberFormat="1" applyFont="1" applyFill="1" applyBorder="1" applyAlignment="1">
      <alignment vertical="center"/>
    </xf>
    <xf numFmtId="0" fontId="2" fillId="0" borderId="0" xfId="5" applyFont="1" applyAlignment="1">
      <alignment horizontal="left" vertical="center"/>
    </xf>
    <xf numFmtId="0" fontId="7" fillId="0" borderId="0" xfId="5" applyFont="1" applyAlignment="1">
      <alignment horizontal="left" vertical="top"/>
    </xf>
    <xf numFmtId="0" fontId="24" fillId="0" borderId="12" xfId="5" applyBorder="1" applyAlignment="1">
      <alignment vertical="center"/>
    </xf>
    <xf numFmtId="0" fontId="24" fillId="0" borderId="45" xfId="5" applyBorder="1" applyAlignment="1">
      <alignment vertical="center"/>
    </xf>
    <xf numFmtId="0" fontId="24" fillId="0" borderId="13" xfId="5" applyBorder="1" applyAlignment="1">
      <alignment vertical="center"/>
    </xf>
    <xf numFmtId="0" fontId="24" fillId="0" borderId="0" xfId="5" applyAlignment="1">
      <alignment vertical="center"/>
    </xf>
    <xf numFmtId="0" fontId="24" fillId="0" borderId="19" xfId="5" applyBorder="1" applyAlignment="1">
      <alignment vertical="center"/>
    </xf>
    <xf numFmtId="0" fontId="24" fillId="0" borderId="18" xfId="5" applyBorder="1" applyAlignment="1">
      <alignment vertical="center"/>
    </xf>
    <xf numFmtId="0" fontId="7" fillId="0" borderId="0" xfId="5" applyFont="1" applyAlignment="1">
      <alignment horizontal="center" vertical="center"/>
    </xf>
    <xf numFmtId="0" fontId="7" fillId="0" borderId="0" xfId="5" applyFont="1" applyAlignment="1">
      <alignment vertical="center"/>
    </xf>
    <xf numFmtId="0" fontId="27" fillId="0" borderId="0" xfId="5" applyFont="1" applyAlignment="1">
      <alignment horizontal="centerContinuous" vertical="center"/>
    </xf>
    <xf numFmtId="0" fontId="28" fillId="0" borderId="0" xfId="5" applyFont="1" applyAlignment="1">
      <alignment horizontal="centerContinuous" vertical="center"/>
    </xf>
    <xf numFmtId="0" fontId="6" fillId="0" borderId="0" xfId="5" applyFont="1" applyAlignment="1">
      <alignment horizontal="left" vertical="center"/>
    </xf>
    <xf numFmtId="0" fontId="29" fillId="7" borderId="0" xfId="5" applyFont="1" applyFill="1" applyAlignment="1">
      <alignment vertical="center"/>
    </xf>
    <xf numFmtId="0" fontId="14" fillId="0" borderId="0" xfId="5" applyFont="1" applyAlignment="1">
      <alignment vertical="center"/>
    </xf>
    <xf numFmtId="0" fontId="30" fillId="0" borderId="0" xfId="5" applyFont="1" applyAlignment="1">
      <alignment horizontal="centerContinuous" vertical="center"/>
    </xf>
    <xf numFmtId="0" fontId="9" fillId="0" borderId="0" xfId="5" applyFont="1" applyAlignment="1">
      <alignment vertical="center"/>
    </xf>
    <xf numFmtId="0" fontId="30" fillId="0" borderId="0" xfId="5" applyFont="1" applyAlignment="1">
      <alignment vertical="center"/>
    </xf>
    <xf numFmtId="0" fontId="6" fillId="0" borderId="0" xfId="5" applyFont="1" applyAlignment="1">
      <alignment horizontal="left" vertical="center" wrapText="1"/>
    </xf>
    <xf numFmtId="0" fontId="6" fillId="0" borderId="0" xfId="5" applyFont="1" applyAlignment="1">
      <alignment horizontal="center" vertical="center"/>
    </xf>
    <xf numFmtId="168" fontId="13" fillId="2" borderId="0" xfId="5" applyNumberFormat="1" applyFont="1" applyFill="1" applyAlignment="1">
      <alignment horizontal="right" vertical="center"/>
    </xf>
    <xf numFmtId="0" fontId="2" fillId="0" borderId="0" xfId="5" applyFont="1" applyAlignment="1">
      <alignment vertical="top"/>
    </xf>
    <xf numFmtId="0" fontId="16" fillId="0" borderId="0" xfId="5" applyFont="1" applyAlignment="1">
      <alignment horizontal="justify" vertical="center"/>
    </xf>
    <xf numFmtId="168" fontId="31" fillId="7" borderId="0" xfId="5" applyNumberFormat="1" applyFont="1" applyFill="1" applyAlignment="1">
      <alignment horizontal="left" vertical="center"/>
    </xf>
    <xf numFmtId="168" fontId="13" fillId="7" borderId="0" xfId="5" applyNumberFormat="1" applyFont="1" applyFill="1" applyAlignment="1">
      <alignment horizontal="left" vertical="center"/>
    </xf>
    <xf numFmtId="0" fontId="14" fillId="0" borderId="0" xfId="5" applyFont="1" applyAlignment="1">
      <alignment horizontal="left" vertical="center"/>
    </xf>
    <xf numFmtId="0" fontId="6" fillId="0" borderId="0" xfId="5" applyFont="1" applyAlignment="1">
      <alignment vertical="center"/>
    </xf>
    <xf numFmtId="14" fontId="29" fillId="7" borderId="0" xfId="5" applyNumberFormat="1" applyFont="1" applyFill="1" applyAlignment="1">
      <alignment horizontal="left" vertical="center"/>
    </xf>
    <xf numFmtId="14" fontId="29" fillId="0" borderId="0" xfId="5" applyNumberFormat="1" applyFont="1" applyAlignment="1">
      <alignment horizontal="left" vertical="center"/>
    </xf>
    <xf numFmtId="0" fontId="6" fillId="0" borderId="0" xfId="5" applyFont="1" applyAlignment="1">
      <alignment vertical="center" wrapText="1"/>
    </xf>
    <xf numFmtId="0" fontId="29" fillId="0" borderId="0" xfId="5" applyFont="1" applyAlignment="1">
      <alignment vertical="center"/>
    </xf>
    <xf numFmtId="0" fontId="24" fillId="0" borderId="8" xfId="5" applyBorder="1" applyAlignment="1">
      <alignment vertical="center"/>
    </xf>
    <xf numFmtId="0" fontId="24" fillId="0" borderId="9" xfId="5" applyBorder="1" applyAlignment="1">
      <alignment vertical="center"/>
    </xf>
    <xf numFmtId="0" fontId="29" fillId="0" borderId="9" xfId="5" applyFont="1" applyBorder="1" applyAlignment="1">
      <alignment horizontal="left" vertical="center"/>
    </xf>
    <xf numFmtId="0" fontId="24" fillId="0" borderId="10" xfId="5" applyBorder="1" applyAlignment="1">
      <alignment vertical="center"/>
    </xf>
    <xf numFmtId="0" fontId="29" fillId="0" borderId="0" xfId="5" applyFont="1" applyAlignment="1">
      <alignment horizontal="left" vertical="center"/>
    </xf>
    <xf numFmtId="0" fontId="15" fillId="0" borderId="0" xfId="5" applyFont="1" applyAlignment="1">
      <alignment horizontal="left" vertical="center"/>
    </xf>
    <xf numFmtId="0" fontId="2" fillId="0" borderId="0" xfId="5" applyFont="1" applyAlignment="1">
      <alignment vertical="center" wrapText="1"/>
    </xf>
    <xf numFmtId="0" fontId="24" fillId="0" borderId="0" xfId="5" applyAlignment="1">
      <alignment vertical="center" wrapText="1" shrinkToFit="1"/>
    </xf>
    <xf numFmtId="0" fontId="14" fillId="0" borderId="0" xfId="5" applyFont="1" applyAlignment="1">
      <alignment vertical="center" wrapText="1"/>
    </xf>
    <xf numFmtId="0" fontId="14" fillId="10" borderId="4" xfId="5" applyFont="1" applyFill="1" applyBorder="1" applyAlignment="1">
      <alignment vertical="center" wrapText="1"/>
    </xf>
    <xf numFmtId="0" fontId="2" fillId="10" borderId="7" xfId="5" applyFont="1" applyFill="1" applyBorder="1" applyAlignment="1">
      <alignment horizontal="center" vertical="center" wrapText="1"/>
    </xf>
    <xf numFmtId="0" fontId="2" fillId="10" borderId="6" xfId="5" applyFont="1" applyFill="1" applyBorder="1" applyAlignment="1">
      <alignment vertical="center"/>
    </xf>
    <xf numFmtId="0" fontId="2" fillId="10" borderId="7" xfId="5" applyFont="1" applyFill="1" applyBorder="1" applyAlignment="1">
      <alignment vertical="center"/>
    </xf>
    <xf numFmtId="0" fontId="7" fillId="0" borderId="22" xfId="5" applyFont="1" applyBorder="1" applyAlignment="1">
      <alignment vertical="center" wrapText="1"/>
    </xf>
    <xf numFmtId="0" fontId="2" fillId="11" borderId="50" xfId="5" applyFont="1" applyFill="1" applyBorder="1" applyAlignment="1">
      <alignment horizontal="center" vertical="center"/>
    </xf>
    <xf numFmtId="0" fontId="2" fillId="2" borderId="50" xfId="5" applyFont="1" applyFill="1" applyBorder="1" applyAlignment="1">
      <alignment vertical="center"/>
    </xf>
    <xf numFmtId="0" fontId="7" fillId="0" borderId="26" xfId="5" applyFont="1" applyBorder="1" applyAlignment="1">
      <alignment vertical="center" wrapText="1"/>
    </xf>
    <xf numFmtId="0" fontId="4" fillId="0" borderId="51" xfId="5" applyFont="1" applyBorder="1" applyAlignment="1">
      <alignment horizontal="center" vertical="center"/>
    </xf>
    <xf numFmtId="0" fontId="7" fillId="0" borderId="52" xfId="5" applyFont="1" applyBorder="1" applyAlignment="1">
      <alignment vertical="center" wrapText="1"/>
    </xf>
    <xf numFmtId="0" fontId="4" fillId="0" borderId="53" xfId="5" applyFont="1" applyBorder="1" applyAlignment="1">
      <alignment horizontal="center" vertical="center"/>
    </xf>
    <xf numFmtId="0" fontId="7" fillId="0" borderId="0" xfId="5" applyFont="1" applyAlignment="1">
      <alignment horizontal="left" vertical="center"/>
    </xf>
    <xf numFmtId="0" fontId="6" fillId="0" borderId="0" xfId="5" applyFont="1" applyAlignment="1">
      <alignment wrapText="1"/>
    </xf>
    <xf numFmtId="0" fontId="7" fillId="0" borderId="0" xfId="5" applyFont="1"/>
    <xf numFmtId="170" fontId="4" fillId="0" borderId="3" xfId="5" applyNumberFormat="1" applyFont="1" applyBorder="1" applyAlignment="1">
      <alignment horizontal="left" wrapText="1"/>
    </xf>
    <xf numFmtId="170" fontId="15" fillId="0" borderId="0" xfId="5" applyNumberFormat="1" applyFont="1" applyAlignment="1">
      <alignment horizontal="left" wrapText="1"/>
    </xf>
    <xf numFmtId="0" fontId="15" fillId="0" borderId="0" xfId="5" applyFont="1"/>
    <xf numFmtId="0" fontId="4" fillId="0" borderId="0" xfId="5" applyFont="1" applyAlignment="1">
      <alignment vertical="center"/>
    </xf>
    <xf numFmtId="0" fontId="3" fillId="0" borderId="3" xfId="5" applyFont="1" applyBorder="1" applyAlignment="1">
      <alignment horizontal="left" vertical="top" wrapText="1"/>
    </xf>
    <xf numFmtId="0" fontId="3" fillId="0" borderId="0" xfId="5" applyFont="1" applyAlignment="1">
      <alignment horizontal="center" vertical="center"/>
    </xf>
    <xf numFmtId="0" fontId="3" fillId="0" borderId="3" xfId="5" quotePrefix="1" applyFont="1" applyBorder="1" applyAlignment="1">
      <alignment horizontal="left" vertical="top" wrapText="1"/>
    </xf>
    <xf numFmtId="0" fontId="15" fillId="0" borderId="0" xfId="5" applyFont="1" applyAlignment="1">
      <alignment vertical="center"/>
    </xf>
    <xf numFmtId="0" fontId="3" fillId="0" borderId="0" xfId="5" applyFont="1" applyAlignment="1">
      <alignment horizontal="left" wrapText="1"/>
    </xf>
    <xf numFmtId="0" fontId="7" fillId="0" borderId="0" xfId="5" applyFont="1" applyAlignment="1">
      <alignment horizontal="left" vertical="center" wrapText="1"/>
    </xf>
    <xf numFmtId="0" fontId="3" fillId="0" borderId="40" xfId="5" applyFont="1" applyBorder="1" applyAlignment="1">
      <alignment horizontal="left" vertical="top" wrapText="1"/>
    </xf>
    <xf numFmtId="0" fontId="3" fillId="0" borderId="33" xfId="5" applyFont="1" applyBorder="1" applyAlignment="1">
      <alignment horizontal="left" vertical="top" wrapText="1"/>
    </xf>
    <xf numFmtId="0" fontId="4" fillId="0" borderId="0" xfId="5" applyFont="1" applyAlignment="1">
      <alignment horizontal="left" vertical="center" wrapText="1"/>
    </xf>
    <xf numFmtId="0" fontId="4" fillId="0" borderId="0" xfId="5" quotePrefix="1" applyFont="1" applyAlignment="1">
      <alignment horizontal="left" vertical="top" wrapText="1"/>
    </xf>
    <xf numFmtId="0" fontId="4" fillId="0" borderId="0" xfId="5" applyFont="1" applyAlignment="1">
      <alignment horizontal="left" vertical="top" wrapText="1"/>
    </xf>
    <xf numFmtId="0" fontId="7" fillId="0" borderId="0" xfId="5" applyFont="1" applyAlignment="1">
      <alignment horizontal="left" vertical="top" wrapText="1"/>
    </xf>
    <xf numFmtId="0" fontId="7" fillId="0" borderId="0" xfId="5" applyFont="1" applyAlignment="1">
      <alignment vertical="center" wrapText="1"/>
    </xf>
    <xf numFmtId="0" fontId="14" fillId="0" borderId="0" xfId="5" quotePrefix="1" applyFont="1" applyAlignment="1">
      <alignment horizontal="center" vertical="center" wrapText="1"/>
    </xf>
    <xf numFmtId="0" fontId="15" fillId="13" borderId="3" xfId="5" applyFont="1" applyFill="1" applyBorder="1" applyAlignment="1">
      <alignment horizontal="center" vertical="center" wrapText="1"/>
    </xf>
    <xf numFmtId="0" fontId="7" fillId="0" borderId="37" xfId="5" applyFont="1" applyBorder="1" applyAlignment="1">
      <alignment vertical="center"/>
    </xf>
    <xf numFmtId="0" fontId="7" fillId="0" borderId="2" xfId="5" applyFont="1" applyBorder="1" applyAlignment="1">
      <alignment vertical="center"/>
    </xf>
    <xf numFmtId="0" fontId="32" fillId="10" borderId="3" xfId="5" applyFont="1" applyFill="1" applyBorder="1" applyAlignment="1">
      <alignment horizontal="center" vertical="center" wrapText="1"/>
    </xf>
    <xf numFmtId="0" fontId="32" fillId="10" borderId="3" xfId="5" quotePrefix="1" applyFont="1" applyFill="1" applyBorder="1" applyAlignment="1">
      <alignment horizontal="center" vertical="center" wrapText="1"/>
    </xf>
    <xf numFmtId="2" fontId="32" fillId="10" borderId="3" xfId="5" quotePrefix="1" applyNumberFormat="1" applyFont="1" applyFill="1" applyBorder="1" applyAlignment="1">
      <alignment horizontal="center" vertical="center" wrapText="1"/>
    </xf>
    <xf numFmtId="0" fontId="32" fillId="10" borderId="33" xfId="5" quotePrefix="1" applyFont="1" applyFill="1" applyBorder="1" applyAlignment="1">
      <alignment horizontal="center" vertical="center" wrapText="1"/>
    </xf>
    <xf numFmtId="171" fontId="20" fillId="10" borderId="2" xfId="5" applyNumberFormat="1" applyFont="1" applyFill="1" applyBorder="1" applyAlignment="1">
      <alignment horizontal="center" vertical="center"/>
    </xf>
    <xf numFmtId="17" fontId="14" fillId="10" borderId="3" xfId="5" applyNumberFormat="1" applyFont="1" applyFill="1" applyBorder="1" applyAlignment="1">
      <alignment horizontal="center" vertical="center"/>
    </xf>
    <xf numFmtId="0" fontId="33" fillId="0" borderId="3" xfId="5" applyFont="1" applyBorder="1" applyAlignment="1">
      <alignment horizontal="center" vertical="center" wrapText="1"/>
    </xf>
    <xf numFmtId="9" fontId="34" fillId="7" borderId="3" xfId="7" applyFont="1" applyFill="1" applyBorder="1" applyAlignment="1">
      <alignment horizontal="center" vertical="center"/>
    </xf>
    <xf numFmtId="0" fontId="34" fillId="7" borderId="3" xfId="5" applyFont="1" applyFill="1" applyBorder="1" applyAlignment="1">
      <alignment vertical="center"/>
    </xf>
    <xf numFmtId="0" fontId="34" fillId="7" borderId="33" xfId="5" applyFont="1" applyFill="1" applyBorder="1" applyAlignment="1">
      <alignment vertical="center"/>
    </xf>
    <xf numFmtId="172" fontId="34" fillId="7" borderId="33" xfId="5" applyNumberFormat="1" applyFont="1" applyFill="1" applyBorder="1" applyAlignment="1">
      <alignment vertical="center"/>
    </xf>
    <xf numFmtId="0" fontId="20" fillId="7" borderId="3" xfId="5" applyFont="1" applyFill="1" applyBorder="1" applyAlignment="1">
      <alignment horizontal="center" vertical="center"/>
    </xf>
    <xf numFmtId="0" fontId="7" fillId="7" borderId="54" xfId="5" applyFont="1" applyFill="1" applyBorder="1"/>
    <xf numFmtId="0" fontId="34" fillId="7" borderId="33" xfId="5" applyFont="1" applyFill="1" applyBorder="1" applyAlignment="1">
      <alignment horizontal="center" vertical="center"/>
    </xf>
    <xf numFmtId="0" fontId="20" fillId="7" borderId="2" xfId="5" applyFont="1" applyFill="1" applyBorder="1" applyAlignment="1">
      <alignment vertical="center"/>
    </xf>
    <xf numFmtId="0" fontId="20" fillId="7" borderId="3" xfId="5" applyFont="1" applyFill="1" applyBorder="1" applyAlignment="1">
      <alignment vertical="center"/>
    </xf>
    <xf numFmtId="0" fontId="20" fillId="0" borderId="0" xfId="5" applyFont="1" applyAlignment="1">
      <alignment vertical="center"/>
    </xf>
    <xf numFmtId="9" fontId="20" fillId="7" borderId="3" xfId="7" applyFont="1" applyFill="1" applyBorder="1" applyAlignment="1">
      <alignment horizontal="center" vertical="center"/>
    </xf>
    <xf numFmtId="0" fontId="7" fillId="7" borderId="2" xfId="5" applyFont="1" applyFill="1" applyBorder="1"/>
    <xf numFmtId="172" fontId="20" fillId="7" borderId="3" xfId="5" applyNumberFormat="1" applyFont="1" applyFill="1" applyBorder="1" applyAlignment="1">
      <alignment vertical="center"/>
    </xf>
    <xf numFmtId="9" fontId="14" fillId="0" borderId="3" xfId="7" applyFont="1" applyBorder="1" applyAlignment="1">
      <alignment horizontal="center" vertical="center"/>
    </xf>
    <xf numFmtId="0" fontId="14" fillId="0" borderId="3" xfId="5" quotePrefix="1" applyFont="1" applyBorder="1" applyAlignment="1">
      <alignment horizontal="left" vertical="center"/>
    </xf>
    <xf numFmtId="0" fontId="7" fillId="0" borderId="3" xfId="5" applyFont="1" applyBorder="1" applyAlignment="1">
      <alignment vertical="center"/>
    </xf>
    <xf numFmtId="0" fontId="7" fillId="0" borderId="43" xfId="5" applyFont="1" applyBorder="1" applyAlignment="1">
      <alignment vertical="center"/>
    </xf>
    <xf numFmtId="0" fontId="7" fillId="0" borderId="3" xfId="5" applyFont="1" applyBorder="1" applyAlignment="1">
      <alignment horizontal="center" vertical="center" wrapText="1"/>
    </xf>
    <xf numFmtId="0" fontId="14" fillId="0" borderId="3" xfId="5" applyFont="1" applyBorder="1" applyAlignment="1">
      <alignment vertical="center"/>
    </xf>
    <xf numFmtId="0" fontId="35" fillId="7" borderId="3" xfId="5" applyFont="1" applyFill="1" applyBorder="1" applyAlignment="1">
      <alignment vertical="center"/>
    </xf>
    <xf numFmtId="0" fontId="7" fillId="0" borderId="0" xfId="5" applyFont="1" applyAlignment="1">
      <alignment horizontal="center" vertical="center" wrapText="1"/>
    </xf>
    <xf numFmtId="173" fontId="2" fillId="0" borderId="0" xfId="8" applyNumberFormat="1" applyFont="1" applyAlignment="1">
      <alignment vertical="center"/>
    </xf>
    <xf numFmtId="173" fontId="3" fillId="0" borderId="0" xfId="8" applyNumberFormat="1" applyFont="1" applyAlignment="1">
      <alignment vertical="center"/>
    </xf>
    <xf numFmtId="0" fontId="3" fillId="0" borderId="0" xfId="8" applyFont="1" applyAlignment="1">
      <alignment vertical="center"/>
    </xf>
    <xf numFmtId="0" fontId="25" fillId="0" borderId="0" xfId="8" applyFont="1" applyAlignment="1">
      <alignment vertical="center"/>
    </xf>
    <xf numFmtId="166" fontId="5" fillId="0" borderId="0" xfId="8" applyNumberFormat="1" applyFont="1" applyAlignment="1">
      <alignment vertical="center" wrapText="1"/>
    </xf>
    <xf numFmtId="0" fontId="25" fillId="0" borderId="0" xfId="8" applyFont="1" applyAlignment="1">
      <alignment horizontal="center" vertical="center"/>
    </xf>
    <xf numFmtId="0" fontId="26" fillId="0" borderId="0" xfId="8" applyFont="1" applyAlignment="1">
      <alignment vertical="center"/>
    </xf>
    <xf numFmtId="39" fontId="26" fillId="0" borderId="0" xfId="8" applyNumberFormat="1" applyFont="1" applyAlignment="1">
      <alignment vertical="center"/>
    </xf>
    <xf numFmtId="0" fontId="5" fillId="0" borderId="0" xfId="8" applyFont="1" applyAlignment="1">
      <alignment vertical="center"/>
    </xf>
    <xf numFmtId="0" fontId="24" fillId="0" borderId="0" xfId="5"/>
    <xf numFmtId="10" fontId="3" fillId="0" borderId="0" xfId="8" applyNumberFormat="1" applyFont="1" applyAlignment="1">
      <alignment vertical="center"/>
    </xf>
    <xf numFmtId="10" fontId="25" fillId="0" borderId="0" xfId="8" applyNumberFormat="1" applyFont="1" applyAlignment="1">
      <alignment vertical="center"/>
    </xf>
    <xf numFmtId="0" fontId="2" fillId="0" borderId="0" xfId="8" applyFont="1" applyAlignment="1">
      <alignment vertical="center"/>
    </xf>
    <xf numFmtId="0" fontId="3" fillId="0" borderId="0" xfId="8" applyFont="1" applyAlignment="1">
      <alignment horizontal="left" vertical="top"/>
    </xf>
    <xf numFmtId="0" fontId="2" fillId="0" borderId="0" xfId="8" applyFont="1" applyAlignment="1">
      <alignment horizontal="left" vertical="center"/>
    </xf>
    <xf numFmtId="0" fontId="7" fillId="0" borderId="0" xfId="8" applyAlignment="1">
      <alignment vertical="center"/>
    </xf>
    <xf numFmtId="0" fontId="6" fillId="0" borderId="0" xfId="8" applyFont="1" applyAlignment="1">
      <alignment horizontal="left" vertical="center"/>
    </xf>
    <xf numFmtId="0" fontId="7" fillId="0" borderId="0" xfId="8" applyAlignment="1">
      <alignment horizontal="left" vertical="top"/>
    </xf>
    <xf numFmtId="0" fontId="7" fillId="0" borderId="0" xfId="8" applyAlignment="1">
      <alignment horizontal="left" vertical="center"/>
    </xf>
    <xf numFmtId="173" fontId="7" fillId="0" borderId="0" xfId="8" applyNumberFormat="1" applyAlignment="1">
      <alignment vertical="center"/>
    </xf>
    <xf numFmtId="0" fontId="32" fillId="0" borderId="0" xfId="9" applyFont="1" applyAlignment="1">
      <alignment horizontal="left"/>
    </xf>
    <xf numFmtId="0" fontId="3" fillId="0" borderId="0" xfId="9" applyFont="1"/>
    <xf numFmtId="0" fontId="7" fillId="0" borderId="0" xfId="8"/>
    <xf numFmtId="0" fontId="7" fillId="0" borderId="0" xfId="9"/>
    <xf numFmtId="173" fontId="7" fillId="0" borderId="0" xfId="9" applyNumberFormat="1"/>
    <xf numFmtId="0" fontId="6" fillId="14" borderId="0" xfId="9" applyFont="1" applyFill="1" applyAlignment="1">
      <alignment vertical="center"/>
    </xf>
    <xf numFmtId="0" fontId="6" fillId="0" borderId="0" xfId="9" applyFont="1" applyAlignment="1">
      <alignment vertical="center"/>
    </xf>
    <xf numFmtId="173" fontId="6" fillId="0" borderId="19" xfId="9" applyNumberFormat="1" applyFont="1" applyBorder="1" applyAlignment="1">
      <alignment vertical="center"/>
    </xf>
    <xf numFmtId="0" fontId="9" fillId="0" borderId="0" xfId="9" applyFont="1" applyAlignment="1">
      <alignment vertical="center"/>
    </xf>
    <xf numFmtId="173" fontId="6" fillId="10" borderId="4" xfId="9" applyNumberFormat="1" applyFont="1" applyFill="1" applyBorder="1" applyAlignment="1">
      <alignment horizontal="center" vertical="center" wrapText="1"/>
    </xf>
    <xf numFmtId="173" fontId="6" fillId="10" borderId="4" xfId="9" quotePrefix="1" applyNumberFormat="1" applyFont="1" applyFill="1" applyBorder="1" applyAlignment="1">
      <alignment horizontal="center" vertical="center" wrapText="1"/>
    </xf>
    <xf numFmtId="0" fontId="9" fillId="0" borderId="0" xfId="9" applyFont="1" applyAlignment="1">
      <alignment horizontal="center" vertical="center"/>
    </xf>
    <xf numFmtId="1" fontId="4" fillId="0" borderId="26" xfId="8" applyNumberFormat="1" applyFont="1" applyBorder="1" applyAlignment="1">
      <alignment horizontal="center" vertical="center" wrapText="1"/>
    </xf>
    <xf numFmtId="173" fontId="9" fillId="2" borderId="55" xfId="9" applyNumberFormat="1" applyFont="1" applyFill="1" applyBorder="1" applyAlignment="1">
      <alignment vertical="center"/>
    </xf>
    <xf numFmtId="173" fontId="9" fillId="2" borderId="20" xfId="9" applyNumberFormat="1" applyFont="1" applyFill="1" applyBorder="1" applyAlignment="1">
      <alignment vertical="center"/>
    </xf>
    <xf numFmtId="0" fontId="6" fillId="10" borderId="46" xfId="9" applyFont="1" applyFill="1" applyBorder="1" applyAlignment="1">
      <alignment vertical="center" wrapText="1"/>
    </xf>
    <xf numFmtId="173" fontId="9" fillId="2" borderId="46" xfId="9" applyNumberFormat="1" applyFont="1" applyFill="1" applyBorder="1" applyAlignment="1">
      <alignment vertical="center"/>
    </xf>
    <xf numFmtId="173" fontId="9" fillId="2" borderId="21" xfId="9" applyNumberFormat="1" applyFont="1" applyFill="1" applyBorder="1" applyAlignment="1">
      <alignment vertical="center"/>
    </xf>
    <xf numFmtId="0" fontId="26" fillId="0" borderId="0" xfId="8" applyFont="1" applyAlignment="1">
      <alignment horizontal="left" vertical="center"/>
    </xf>
    <xf numFmtId="0" fontId="9" fillId="0" borderId="0" xfId="9" applyFont="1" applyAlignment="1">
      <alignment vertical="center" wrapText="1"/>
    </xf>
    <xf numFmtId="173" fontId="9" fillId="2" borderId="49" xfId="9" applyNumberFormat="1" applyFont="1" applyFill="1" applyBorder="1" applyAlignment="1">
      <alignment vertical="center"/>
    </xf>
    <xf numFmtId="173" fontId="3" fillId="0" borderId="0" xfId="9" applyNumberFormat="1" applyFont="1"/>
    <xf numFmtId="0" fontId="7" fillId="14" borderId="0" xfId="9" applyFill="1"/>
    <xf numFmtId="0" fontId="7" fillId="0" borderId="0" xfId="11" applyAlignment="1">
      <alignment horizontal="left" vertical="top"/>
    </xf>
    <xf numFmtId="0" fontId="7" fillId="0" borderId="0" xfId="11" applyAlignment="1">
      <alignment vertical="center"/>
    </xf>
    <xf numFmtId="0" fontId="7" fillId="0" borderId="5" xfId="9" applyBorder="1"/>
    <xf numFmtId="0" fontId="14" fillId="0" borderId="62" xfId="9" applyFont="1" applyBorder="1" applyAlignment="1">
      <alignment horizontal="center" vertical="center"/>
    </xf>
    <xf numFmtId="0" fontId="14" fillId="0" borderId="27" xfId="9" applyFont="1" applyBorder="1" applyAlignment="1">
      <alignment horizontal="center" vertical="center"/>
    </xf>
    <xf numFmtId="0" fontId="14" fillId="0" borderId="42" xfId="9" applyFont="1" applyBorder="1" applyAlignment="1">
      <alignment horizontal="center" vertical="center"/>
    </xf>
    <xf numFmtId="0" fontId="14" fillId="0" borderId="35" xfId="9" applyFont="1" applyBorder="1" applyAlignment="1">
      <alignment horizontal="center" vertical="center"/>
    </xf>
    <xf numFmtId="0" fontId="14" fillId="0" borderId="32" xfId="9" applyFont="1" applyBorder="1" applyAlignment="1">
      <alignment horizontal="center" vertical="center"/>
    </xf>
    <xf numFmtId="0" fontId="14" fillId="7" borderId="55" xfId="9" applyFont="1" applyFill="1" applyBorder="1" applyAlignment="1">
      <alignment horizontal="center" vertical="center"/>
    </xf>
    <xf numFmtId="0" fontId="14" fillId="7" borderId="48" xfId="9" applyFont="1" applyFill="1" applyBorder="1" applyAlignment="1">
      <alignment horizontal="center" vertical="center"/>
    </xf>
    <xf numFmtId="0" fontId="14" fillId="7" borderId="49" xfId="9" applyFont="1" applyFill="1" applyBorder="1" applyAlignment="1">
      <alignment horizontal="center" vertical="center"/>
    </xf>
    <xf numFmtId="173" fontId="7" fillId="16" borderId="0" xfId="8" applyNumberFormat="1" applyFill="1" applyAlignment="1">
      <alignment vertical="center"/>
    </xf>
    <xf numFmtId="0" fontId="14" fillId="17" borderId="0" xfId="0" applyFont="1" applyFill="1" applyAlignment="1">
      <alignment vertical="center"/>
    </xf>
    <xf numFmtId="4" fontId="14" fillId="17" borderId="16" xfId="0" applyNumberFormat="1" applyFont="1" applyFill="1" applyBorder="1" applyAlignment="1">
      <alignment vertical="center"/>
    </xf>
    <xf numFmtId="17" fontId="14" fillId="17" borderId="11" xfId="0" applyNumberFormat="1" applyFont="1" applyFill="1" applyBorder="1" applyAlignment="1">
      <alignment horizontal="center" vertical="center"/>
    </xf>
    <xf numFmtId="17" fontId="14" fillId="17" borderId="4" xfId="0" applyNumberFormat="1" applyFont="1" applyFill="1" applyBorder="1" applyAlignment="1">
      <alignment horizontal="center" vertical="center"/>
    </xf>
    <xf numFmtId="4" fontId="14" fillId="17" borderId="15" xfId="0" applyNumberFormat="1" applyFont="1" applyFill="1" applyBorder="1" applyAlignment="1">
      <alignment vertical="center"/>
    </xf>
    <xf numFmtId="4" fontId="14" fillId="17" borderId="17" xfId="0" applyNumberFormat="1" applyFont="1" applyFill="1" applyBorder="1" applyAlignment="1">
      <alignment vertical="center"/>
    </xf>
    <xf numFmtId="4" fontId="14" fillId="17" borderId="0" xfId="0" applyNumberFormat="1" applyFont="1" applyFill="1" applyAlignment="1">
      <alignment vertical="center"/>
    </xf>
    <xf numFmtId="4" fontId="14" fillId="17" borderId="18" xfId="0" applyNumberFormat="1" applyFont="1" applyFill="1" applyBorder="1" applyAlignment="1">
      <alignment vertical="center"/>
    </xf>
    <xf numFmtId="17" fontId="14" fillId="17" borderId="67" xfId="0" applyNumberFormat="1" applyFont="1" applyFill="1" applyBorder="1" applyAlignment="1">
      <alignment horizontal="center" vertical="center"/>
    </xf>
    <xf numFmtId="164" fontId="20" fillId="4" borderId="66" xfId="1" applyFont="1" applyFill="1" applyBorder="1" applyAlignment="1">
      <alignment vertical="center"/>
    </xf>
    <xf numFmtId="164" fontId="20" fillId="7" borderId="54" xfId="1" applyFont="1" applyFill="1" applyBorder="1" applyAlignment="1">
      <alignment vertical="center"/>
    </xf>
    <xf numFmtId="0" fontId="6" fillId="0" borderId="58" xfId="0" applyFont="1" applyBorder="1" applyAlignment="1">
      <alignment horizontal="center" vertical="center"/>
    </xf>
    <xf numFmtId="3" fontId="6" fillId="2" borderId="51" xfId="0" applyNumberFormat="1" applyFont="1" applyFill="1" applyBorder="1" applyAlignment="1">
      <alignment horizontal="center" vertical="center"/>
    </xf>
    <xf numFmtId="3" fontId="9" fillId="0" borderId="18" xfId="4" applyNumberFormat="1" applyFont="1" applyBorder="1" applyAlignment="1">
      <alignment horizontal="center"/>
    </xf>
    <xf numFmtId="3" fontId="6" fillId="2" borderId="22" xfId="0" applyNumberFormat="1" applyFont="1" applyFill="1" applyBorder="1" applyAlignment="1">
      <alignment horizontal="center" vertical="center"/>
    </xf>
    <xf numFmtId="0" fontId="39" fillId="0" borderId="0" xfId="5" applyFont="1" applyAlignment="1">
      <alignment horizontal="center" vertical="center"/>
    </xf>
    <xf numFmtId="0" fontId="39" fillId="0" borderId="0" xfId="0" applyFont="1" applyAlignment="1">
      <alignment horizontal="center" vertical="center" wrapText="1"/>
    </xf>
    <xf numFmtId="165" fontId="6" fillId="0" borderId="32" xfId="0" applyNumberFormat="1" applyFont="1" applyBorder="1" applyAlignment="1">
      <alignment horizontal="center" vertical="center"/>
    </xf>
    <xf numFmtId="3" fontId="6" fillId="2" borderId="47" xfId="0" applyNumberFormat="1" applyFont="1" applyFill="1" applyBorder="1" applyAlignment="1">
      <alignment horizontal="center" vertical="center"/>
    </xf>
    <xf numFmtId="3" fontId="6" fillId="2" borderId="33" xfId="0" applyNumberFormat="1" applyFont="1" applyFill="1" applyBorder="1" applyAlignment="1">
      <alignment horizontal="center" vertical="center"/>
    </xf>
    <xf numFmtId="3" fontId="9" fillId="2" borderId="33" xfId="0" applyNumberFormat="1" applyFont="1" applyFill="1" applyBorder="1" applyAlignment="1">
      <alignment horizontal="center" vertical="center"/>
    </xf>
    <xf numFmtId="3" fontId="9" fillId="2" borderId="34" xfId="0" applyNumberFormat="1" applyFont="1" applyFill="1" applyBorder="1" applyAlignment="1">
      <alignment horizontal="center" vertical="center"/>
    </xf>
    <xf numFmtId="3" fontId="6" fillId="2" borderId="32" xfId="0" applyNumberFormat="1" applyFont="1" applyFill="1" applyBorder="1" applyAlignment="1">
      <alignment horizontal="center" vertical="center"/>
    </xf>
    <xf numFmtId="3" fontId="9" fillId="7" borderId="47" xfId="4" applyNumberFormat="1" applyFont="1" applyFill="1" applyBorder="1" applyAlignment="1">
      <alignment horizontal="center"/>
    </xf>
    <xf numFmtId="167" fontId="41" fillId="0" borderId="0" xfId="6" applyNumberFormat="1" applyFont="1" applyFill="1" applyBorder="1" applyAlignment="1">
      <alignment vertical="center"/>
    </xf>
    <xf numFmtId="0" fontId="43" fillId="0" borderId="0" xfId="8" applyFont="1" applyAlignment="1">
      <alignment vertical="center"/>
    </xf>
    <xf numFmtId="166" fontId="8" fillId="0" borderId="0" xfId="8" applyNumberFormat="1" applyFont="1" applyAlignment="1">
      <alignment vertical="center" wrapText="1"/>
    </xf>
    <xf numFmtId="0" fontId="43" fillId="0" borderId="0" xfId="8" applyFont="1" applyAlignment="1">
      <alignment horizontal="center" vertical="center"/>
    </xf>
    <xf numFmtId="0" fontId="20" fillId="0" borderId="0" xfId="8" applyFont="1" applyAlignment="1">
      <alignment vertical="center"/>
    </xf>
    <xf numFmtId="39" fontId="20" fillId="0" borderId="0" xfId="8" applyNumberFormat="1" applyFont="1" applyAlignment="1">
      <alignment vertical="center"/>
    </xf>
    <xf numFmtId="0" fontId="8" fillId="0" borderId="0" xfId="8" applyFont="1" applyAlignment="1">
      <alignment vertical="center"/>
    </xf>
    <xf numFmtId="10" fontId="7" fillId="0" borderId="0" xfId="8" applyNumberFormat="1" applyAlignment="1">
      <alignment vertical="center"/>
    </xf>
    <xf numFmtId="10" fontId="43" fillId="0" borderId="0" xfId="8" applyNumberFormat="1" applyFont="1" applyAlignment="1">
      <alignment vertical="center"/>
    </xf>
    <xf numFmtId="167" fontId="8" fillId="0" borderId="0" xfId="6" applyNumberFormat="1" applyFont="1" applyFill="1" applyBorder="1" applyAlignment="1">
      <alignment vertical="center"/>
    </xf>
    <xf numFmtId="0" fontId="14" fillId="14" borderId="0" xfId="9" applyFont="1" applyFill="1" applyAlignment="1">
      <alignment horizontal="left" vertical="center"/>
    </xf>
    <xf numFmtId="0" fontId="16" fillId="14" borderId="0" xfId="9" applyFont="1" applyFill="1" applyAlignment="1">
      <alignment horizontal="left" vertical="top"/>
    </xf>
    <xf numFmtId="0" fontId="16" fillId="14" borderId="0" xfId="9" applyFont="1" applyFill="1"/>
    <xf numFmtId="0" fontId="7" fillId="0" borderId="0" xfId="11"/>
    <xf numFmtId="0" fontId="14" fillId="0" borderId="0" xfId="11" applyFont="1" applyAlignment="1">
      <alignment horizontal="left" vertical="center"/>
    </xf>
    <xf numFmtId="0" fontId="7" fillId="0" borderId="0" xfId="11" applyAlignment="1">
      <alignment vertical="center" wrapText="1" shrinkToFit="1"/>
    </xf>
    <xf numFmtId="0" fontId="14" fillId="0" borderId="0" xfId="9" quotePrefix="1" applyFont="1" applyAlignment="1">
      <alignment horizontal="left"/>
    </xf>
    <xf numFmtId="1" fontId="14" fillId="0" borderId="0" xfId="11" applyNumberFormat="1" applyFont="1" applyAlignment="1">
      <alignment vertical="center"/>
    </xf>
    <xf numFmtId="0" fontId="14" fillId="0" borderId="27" xfId="9" quotePrefix="1" applyFont="1" applyBorder="1" applyAlignment="1">
      <alignment horizontal="left" vertical="center"/>
    </xf>
    <xf numFmtId="0" fontId="14" fillId="0" borderId="0" xfId="9" quotePrefix="1" applyFont="1" applyAlignment="1">
      <alignment horizontal="center" vertical="top"/>
    </xf>
    <xf numFmtId="0" fontId="14" fillId="0" borderId="0" xfId="9" quotePrefix="1" applyFont="1" applyAlignment="1">
      <alignment horizontal="left" vertical="top"/>
    </xf>
    <xf numFmtId="0" fontId="14" fillId="0" borderId="35" xfId="9" quotePrefix="1" applyFont="1" applyBorder="1" applyAlignment="1">
      <alignment horizontal="left" vertical="center"/>
    </xf>
    <xf numFmtId="174" fontId="7" fillId="0" borderId="0" xfId="9" applyNumberFormat="1"/>
    <xf numFmtId="0" fontId="16" fillId="14" borderId="0" xfId="9" applyFont="1" applyFill="1" applyAlignment="1">
      <alignment vertical="center" wrapText="1"/>
    </xf>
    <xf numFmtId="0" fontId="7" fillId="14" borderId="0" xfId="9" applyFill="1" applyAlignment="1">
      <alignment vertical="center" wrapText="1"/>
    </xf>
    <xf numFmtId="0" fontId="14" fillId="0" borderId="0" xfId="9" quotePrefix="1" applyFont="1" applyAlignment="1">
      <alignment horizontal="left" vertical="center"/>
    </xf>
    <xf numFmtId="0" fontId="45" fillId="0" borderId="0" xfId="9" applyFont="1" applyAlignment="1">
      <alignment horizontal="left" vertical="top"/>
    </xf>
    <xf numFmtId="0" fontId="7" fillId="0" borderId="0" xfId="9" applyAlignment="1">
      <alignment horizontal="left" vertical="top"/>
    </xf>
    <xf numFmtId="0" fontId="14" fillId="0" borderId="0" xfId="9" quotePrefix="1" applyFont="1" applyAlignment="1">
      <alignment vertical="center"/>
    </xf>
    <xf numFmtId="0" fontId="14" fillId="0" borderId="0" xfId="9" applyFont="1" applyAlignment="1">
      <alignment horizontal="left" vertical="top"/>
    </xf>
    <xf numFmtId="0" fontId="14" fillId="0" borderId="0" xfId="9" applyFont="1" applyAlignment="1">
      <alignment vertical="center"/>
    </xf>
    <xf numFmtId="0" fontId="7" fillId="0" borderId="0" xfId="9" applyAlignment="1">
      <alignment vertical="center"/>
    </xf>
    <xf numFmtId="0" fontId="14" fillId="0" borderId="5" xfId="9" applyFont="1" applyBorder="1"/>
    <xf numFmtId="0" fontId="7" fillId="0" borderId="6" xfId="9" applyBorder="1" applyAlignment="1">
      <alignment horizontal="left" vertical="top"/>
    </xf>
    <xf numFmtId="0" fontId="14" fillId="0" borderId="6" xfId="9" quotePrefix="1" applyFont="1" applyBorder="1" applyAlignment="1">
      <alignment horizontal="right" vertical="center"/>
    </xf>
    <xf numFmtId="0" fontId="14" fillId="0" borderId="6" xfId="9" applyFont="1" applyBorder="1" applyAlignment="1">
      <alignment horizontal="right" vertical="center"/>
    </xf>
    <xf numFmtId="0" fontId="14" fillId="0" borderId="7" xfId="9" applyFont="1" applyBorder="1" applyAlignment="1">
      <alignment horizontal="right" vertical="center"/>
    </xf>
    <xf numFmtId="175" fontId="14" fillId="7" borderId="7" xfId="9" applyNumberFormat="1" applyFont="1" applyFill="1" applyBorder="1" applyAlignment="1">
      <alignment vertical="center"/>
    </xf>
    <xf numFmtId="0" fontId="14" fillId="0" borderId="63" xfId="9" quotePrefix="1" applyFont="1" applyBorder="1" applyAlignment="1">
      <alignment horizontal="left" vertical="top"/>
    </xf>
    <xf numFmtId="0" fontId="14" fillId="0" borderId="64" xfId="9" applyFont="1" applyBorder="1" applyAlignment="1">
      <alignment horizontal="center" vertical="center"/>
    </xf>
    <xf numFmtId="2" fontId="14" fillId="0" borderId="62" xfId="9" quotePrefix="1" applyNumberFormat="1" applyFont="1" applyBorder="1" applyAlignment="1">
      <alignment horizontal="center" vertical="center" wrapText="1"/>
    </xf>
    <xf numFmtId="2" fontId="14" fillId="0" borderId="65" xfId="9" quotePrefix="1" applyNumberFormat="1" applyFont="1" applyBorder="1" applyAlignment="1">
      <alignment horizontal="center" vertical="center" wrapText="1"/>
    </xf>
    <xf numFmtId="2" fontId="14" fillId="0" borderId="64" xfId="9" quotePrefix="1" applyNumberFormat="1" applyFont="1" applyBorder="1" applyAlignment="1">
      <alignment horizontal="center" vertical="center" wrapText="1"/>
    </xf>
    <xf numFmtId="0" fontId="14" fillId="0" borderId="7" xfId="9" applyFont="1" applyBorder="1" applyAlignment="1">
      <alignment horizontal="center" vertical="center" wrapText="1"/>
    </xf>
    <xf numFmtId="3" fontId="7" fillId="0" borderId="28" xfId="9" applyNumberFormat="1" applyBorder="1" applyAlignment="1">
      <alignment horizontal="left" vertical="top"/>
    </xf>
    <xf numFmtId="3" fontId="7" fillId="0" borderId="30" xfId="9" applyNumberFormat="1" applyBorder="1" applyAlignment="1">
      <alignment horizontal="center" vertical="center"/>
    </xf>
    <xf numFmtId="174" fontId="7" fillId="7" borderId="27" xfId="9" applyNumberFormat="1" applyFill="1" applyBorder="1" applyAlignment="1">
      <alignment horizontal="right" vertical="center"/>
    </xf>
    <xf numFmtId="176" fontId="7" fillId="15" borderId="28" xfId="9" applyNumberFormat="1" applyFill="1" applyBorder="1" applyAlignment="1">
      <alignment horizontal="right" vertical="center"/>
    </xf>
    <xf numFmtId="174" fontId="7" fillId="13" borderId="30" xfId="9" applyNumberFormat="1" applyFill="1" applyBorder="1" applyAlignment="1">
      <alignment horizontal="right" vertical="center"/>
    </xf>
    <xf numFmtId="174" fontId="7" fillId="15" borderId="50" xfId="9" applyNumberFormat="1" applyFill="1" applyBorder="1" applyAlignment="1">
      <alignment horizontal="center"/>
    </xf>
    <xf numFmtId="0" fontId="14" fillId="0" borderId="0" xfId="9" applyFont="1" applyAlignment="1">
      <alignment vertical="top" wrapText="1"/>
    </xf>
    <xf numFmtId="0" fontId="7" fillId="0" borderId="0" xfId="9" applyAlignment="1">
      <alignment vertical="top" wrapText="1"/>
    </xf>
    <xf numFmtId="3" fontId="7" fillId="0" borderId="3" xfId="9" applyNumberFormat="1" applyBorder="1" applyAlignment="1">
      <alignment horizontal="left" vertical="top"/>
    </xf>
    <xf numFmtId="3" fontId="7" fillId="0" borderId="36" xfId="9" applyNumberFormat="1" applyBorder="1" applyAlignment="1">
      <alignment horizontal="center" vertical="center"/>
    </xf>
    <xf numFmtId="174" fontId="7" fillId="7" borderId="32" xfId="9" applyNumberFormat="1" applyFill="1" applyBorder="1" applyAlignment="1">
      <alignment horizontal="right" vertical="center"/>
    </xf>
    <xf numFmtId="177" fontId="7" fillId="7" borderId="3" xfId="6" applyNumberFormat="1" applyFont="1" applyFill="1" applyBorder="1" applyAlignment="1">
      <alignment horizontal="right" vertical="center"/>
    </xf>
    <xf numFmtId="174" fontId="7" fillId="13" borderId="36" xfId="9" applyNumberFormat="1" applyFill="1" applyBorder="1" applyAlignment="1">
      <alignment horizontal="right" vertical="center"/>
    </xf>
    <xf numFmtId="0" fontId="7" fillId="7" borderId="51" xfId="9" applyFill="1" applyBorder="1" applyAlignment="1">
      <alignment horizontal="center"/>
    </xf>
    <xf numFmtId="3" fontId="7" fillId="7" borderId="3" xfId="9" applyNumberFormat="1" applyFill="1" applyBorder="1" applyAlignment="1">
      <alignment horizontal="left" vertical="top"/>
    </xf>
    <xf numFmtId="3" fontId="7" fillId="7" borderId="36" xfId="9" applyNumberFormat="1" applyFill="1" applyBorder="1" applyAlignment="1">
      <alignment vertical="center"/>
    </xf>
    <xf numFmtId="3" fontId="7" fillId="7" borderId="38" xfId="9" applyNumberFormat="1" applyFill="1" applyBorder="1" applyAlignment="1">
      <alignment horizontal="left" vertical="top"/>
    </xf>
    <xf numFmtId="3" fontId="7" fillId="7" borderId="39" xfId="9" applyNumberFormat="1" applyFill="1" applyBorder="1" applyAlignment="1">
      <alignment vertical="center"/>
    </xf>
    <xf numFmtId="174" fontId="7" fillId="7" borderId="35" xfId="9" applyNumberFormat="1" applyFill="1" applyBorder="1" applyAlignment="1">
      <alignment horizontal="right" vertical="center"/>
    </xf>
    <xf numFmtId="0" fontId="7" fillId="7" borderId="53" xfId="9" applyFill="1" applyBorder="1" applyAlignment="1">
      <alignment horizontal="center"/>
    </xf>
    <xf numFmtId="0" fontId="14" fillId="0" borderId="0" xfId="9" applyFont="1" applyAlignment="1">
      <alignment horizontal="left"/>
    </xf>
    <xf numFmtId="174" fontId="14" fillId="13" borderId="68" xfId="9" applyNumberFormat="1" applyFont="1" applyFill="1" applyBorder="1"/>
    <xf numFmtId="0" fontId="14" fillId="14" borderId="0" xfId="9" applyFont="1" applyFill="1" applyAlignment="1">
      <alignment vertical="center" wrapText="1"/>
    </xf>
    <xf numFmtId="0" fontId="29" fillId="7" borderId="0" xfId="5" applyFont="1" applyFill="1" applyAlignment="1">
      <alignment vertical="center" wrapText="1"/>
    </xf>
    <xf numFmtId="0" fontId="15" fillId="2" borderId="3" xfId="5" applyFont="1" applyFill="1" applyBorder="1" applyAlignment="1">
      <alignment horizontal="left" vertical="center"/>
    </xf>
    <xf numFmtId="0" fontId="40" fillId="0" borderId="0" xfId="5" applyFont="1" applyAlignment="1">
      <alignment vertical="center"/>
    </xf>
    <xf numFmtId="166" fontId="41" fillId="0" borderId="0" xfId="5" applyNumberFormat="1" applyFont="1" applyAlignment="1">
      <alignment vertical="center" wrapText="1"/>
    </xf>
    <xf numFmtId="0" fontId="40" fillId="0" borderId="0" xfId="5" applyFont="1" applyAlignment="1">
      <alignment horizontal="center" vertical="center"/>
    </xf>
    <xf numFmtId="0" fontId="42" fillId="0" borderId="0" xfId="5" applyFont="1" applyAlignment="1">
      <alignment vertical="center"/>
    </xf>
    <xf numFmtId="39" fontId="42" fillId="0" borderId="0" xfId="5" applyNumberFormat="1" applyFont="1" applyAlignment="1">
      <alignment vertical="center"/>
    </xf>
    <xf numFmtId="0" fontId="41" fillId="0" borderId="0" xfId="5" applyFont="1" applyAlignment="1">
      <alignment vertical="center"/>
    </xf>
    <xf numFmtId="0" fontId="15" fillId="2" borderId="3" xfId="5" applyFont="1" applyFill="1" applyBorder="1" applyAlignment="1">
      <alignment horizontal="left" vertical="center" wrapText="1"/>
    </xf>
    <xf numFmtId="10" fontId="4" fillId="0" borderId="0" xfId="5" applyNumberFormat="1" applyFont="1" applyAlignment="1">
      <alignment vertical="center"/>
    </xf>
    <xf numFmtId="10" fontId="40" fillId="0" borderId="0" xfId="5" applyNumberFormat="1" applyFont="1" applyAlignment="1">
      <alignment vertical="center"/>
    </xf>
    <xf numFmtId="0" fontId="4" fillId="0" borderId="0" xfId="5" applyFont="1" applyAlignment="1">
      <alignment horizontal="left" vertical="top"/>
    </xf>
    <xf numFmtId="0" fontId="4" fillId="0" borderId="0" xfId="5" applyFont="1" applyAlignment="1">
      <alignment horizontal="left" vertical="center"/>
    </xf>
    <xf numFmtId="0" fontId="4" fillId="0" borderId="0" xfId="5" applyFont="1" applyAlignment="1">
      <alignment vertical="top"/>
    </xf>
    <xf numFmtId="0" fontId="47" fillId="0" borderId="0" xfId="5" applyFont="1" applyAlignment="1">
      <alignment horizontal="center" vertical="center"/>
    </xf>
    <xf numFmtId="0" fontId="15" fillId="0" borderId="0" xfId="5" applyFont="1" applyAlignment="1">
      <alignment horizontal="justify" vertical="top"/>
    </xf>
    <xf numFmtId="0" fontId="7" fillId="0" borderId="3" xfId="5" applyFont="1" applyBorder="1" applyAlignment="1">
      <alignment horizontal="left" vertical="top"/>
    </xf>
    <xf numFmtId="0" fontId="14" fillId="2" borderId="3" xfId="5" applyFont="1" applyFill="1" applyBorder="1" applyAlignment="1">
      <alignment horizontal="left" vertical="center"/>
    </xf>
    <xf numFmtId="0" fontId="43" fillId="0" borderId="0" xfId="5" applyFont="1" applyAlignment="1">
      <alignment vertical="center"/>
    </xf>
    <xf numFmtId="166" fontId="8" fillId="0" borderId="0" xfId="5" applyNumberFormat="1" applyFont="1" applyAlignment="1">
      <alignment vertical="center" wrapText="1"/>
    </xf>
    <xf numFmtId="0" fontId="43" fillId="0" borderId="0" xfId="5" applyFont="1" applyAlignment="1">
      <alignment horizontal="center" vertical="center"/>
    </xf>
    <xf numFmtId="39" fontId="20" fillId="0" borderId="0" xfId="5" applyNumberFormat="1" applyFont="1" applyAlignment="1">
      <alignment vertical="center"/>
    </xf>
    <xf numFmtId="0" fontId="8" fillId="0" borderId="0" xfId="5" applyFont="1" applyAlignment="1">
      <alignment vertical="center"/>
    </xf>
    <xf numFmtId="0" fontId="14" fillId="2" borderId="3" xfId="5" applyFont="1" applyFill="1" applyBorder="1" applyAlignment="1">
      <alignment horizontal="left" vertical="center" wrapText="1"/>
    </xf>
    <xf numFmtId="10" fontId="7" fillId="0" borderId="0" xfId="5" applyNumberFormat="1" applyFont="1" applyAlignment="1">
      <alignment vertical="center"/>
    </xf>
    <xf numFmtId="10" fontId="43" fillId="0" borderId="0" xfId="5" applyNumberFormat="1" applyFont="1" applyAlignment="1">
      <alignment vertical="center"/>
    </xf>
    <xf numFmtId="0" fontId="14" fillId="0" borderId="0" xfId="5" applyFont="1" applyAlignment="1">
      <alignment vertical="top"/>
    </xf>
    <xf numFmtId="0" fontId="7" fillId="0" borderId="0" xfId="5" applyFont="1" applyAlignment="1">
      <alignment vertical="top"/>
    </xf>
    <xf numFmtId="0" fontId="7" fillId="0" borderId="0" xfId="5" applyFont="1" applyAlignment="1">
      <alignment vertical="top" wrapText="1" shrinkToFit="1"/>
    </xf>
    <xf numFmtId="0" fontId="14" fillId="0" borderId="3" xfId="5" applyFont="1" applyBorder="1" applyAlignment="1">
      <alignment horizontal="center" vertical="top"/>
    </xf>
    <xf numFmtId="0" fontId="14" fillId="0" borderId="0" xfId="5" applyFont="1" applyAlignment="1">
      <alignment horizontal="center" vertical="top"/>
    </xf>
    <xf numFmtId="0" fontId="7" fillId="0" borderId="0" xfId="5" applyFont="1" applyAlignment="1">
      <alignment horizontal="center" vertical="top" wrapText="1"/>
    </xf>
    <xf numFmtId="0" fontId="14" fillId="8" borderId="3" xfId="5" applyFont="1" applyFill="1" applyBorder="1" applyAlignment="1">
      <alignment horizontal="center" vertical="top"/>
    </xf>
    <xf numFmtId="0" fontId="14" fillId="8" borderId="3" xfId="5" applyFont="1" applyFill="1" applyBorder="1" applyAlignment="1">
      <alignment horizontal="left" vertical="top"/>
    </xf>
    <xf numFmtId="0" fontId="14" fillId="0" borderId="0" xfId="5" applyFont="1" applyAlignment="1">
      <alignment horizontal="left" vertical="top"/>
    </xf>
    <xf numFmtId="0" fontId="14" fillId="3" borderId="33" xfId="5" applyFont="1" applyFill="1" applyBorder="1" applyAlignment="1">
      <alignment vertical="top"/>
    </xf>
    <xf numFmtId="0" fontId="7" fillId="3" borderId="33" xfId="5" applyFont="1" applyFill="1" applyBorder="1" applyAlignment="1">
      <alignment vertical="top" wrapText="1" shrinkToFit="1"/>
    </xf>
    <xf numFmtId="0" fontId="14" fillId="3" borderId="3" xfId="5" applyFont="1" applyFill="1" applyBorder="1" applyAlignment="1">
      <alignment vertical="top"/>
    </xf>
    <xf numFmtId="0" fontId="7" fillId="3" borderId="3" xfId="5" applyFont="1" applyFill="1" applyBorder="1" applyAlignment="1">
      <alignment vertical="top" wrapText="1" shrinkToFit="1"/>
    </xf>
    <xf numFmtId="0" fontId="7" fillId="0" borderId="0" xfId="5" quotePrefix="1" applyFont="1" applyAlignment="1">
      <alignment vertical="top" wrapText="1" shrinkToFit="1"/>
    </xf>
    <xf numFmtId="0" fontId="7" fillId="16" borderId="1" xfId="5" applyFont="1" applyFill="1" applyBorder="1" applyAlignment="1">
      <alignment vertical="top"/>
    </xf>
    <xf numFmtId="0" fontId="7" fillId="16" borderId="1" xfId="5" applyFont="1" applyFill="1" applyBorder="1" applyAlignment="1">
      <alignment vertical="top" wrapText="1"/>
    </xf>
    <xf numFmtId="0" fontId="7" fillId="16" borderId="37" xfId="5" applyFont="1" applyFill="1" applyBorder="1" applyAlignment="1">
      <alignment vertical="top"/>
    </xf>
    <xf numFmtId="0" fontId="7" fillId="16" borderId="2" xfId="5" applyFont="1" applyFill="1" applyBorder="1" applyAlignment="1">
      <alignment vertical="top"/>
    </xf>
    <xf numFmtId="0" fontId="7" fillId="2" borderId="1" xfId="5" applyFont="1" applyFill="1" applyBorder="1" applyAlignment="1">
      <alignment vertical="top"/>
    </xf>
    <xf numFmtId="0" fontId="7" fillId="2" borderId="1" xfId="5" applyFont="1" applyFill="1" applyBorder="1" applyAlignment="1">
      <alignment horizontal="left" vertical="top"/>
    </xf>
    <xf numFmtId="0" fontId="7" fillId="2" borderId="37" xfId="5" applyFont="1" applyFill="1" applyBorder="1" applyAlignment="1">
      <alignment horizontal="left" vertical="top"/>
    </xf>
    <xf numFmtId="0" fontId="7" fillId="2" borderId="2" xfId="5" applyFont="1" applyFill="1" applyBorder="1" applyAlignment="1">
      <alignment horizontal="left" vertical="top"/>
    </xf>
    <xf numFmtId="0" fontId="7" fillId="3" borderId="3" xfId="5" applyFont="1" applyFill="1" applyBorder="1" applyAlignment="1">
      <alignment horizontal="center" vertical="top"/>
    </xf>
    <xf numFmtId="0" fontId="7" fillId="3" borderId="1" xfId="5" applyFont="1" applyFill="1" applyBorder="1" applyAlignment="1">
      <alignment horizontal="left" vertical="top" wrapText="1" shrinkToFit="1"/>
    </xf>
    <xf numFmtId="0" fontId="7" fillId="3" borderId="37" xfId="5" applyFont="1" applyFill="1" applyBorder="1" applyAlignment="1">
      <alignment horizontal="left" vertical="top" wrapText="1" shrinkToFit="1"/>
    </xf>
    <xf numFmtId="0" fontId="7" fillId="3" borderId="2" xfId="5" applyFont="1" applyFill="1" applyBorder="1" applyAlignment="1">
      <alignment horizontal="left" vertical="top" wrapText="1" shrinkToFit="1"/>
    </xf>
    <xf numFmtId="0" fontId="49" fillId="3" borderId="3" xfId="5" applyFont="1" applyFill="1" applyBorder="1" applyAlignment="1">
      <alignment vertical="top" wrapText="1" shrinkToFit="1"/>
    </xf>
    <xf numFmtId="173" fontId="9" fillId="2" borderId="22" xfId="9" applyNumberFormat="1" applyFont="1" applyFill="1" applyBorder="1" applyAlignment="1">
      <alignment vertical="center"/>
    </xf>
    <xf numFmtId="3" fontId="6" fillId="6" borderId="27" xfId="0" applyNumberFormat="1" applyFont="1" applyFill="1" applyBorder="1" applyAlignment="1" applyProtection="1">
      <alignment horizontal="center" vertical="center"/>
      <protection locked="0"/>
    </xf>
    <xf numFmtId="3" fontId="6" fillId="6" borderId="28" xfId="0" applyNumberFormat="1" applyFont="1" applyFill="1" applyBorder="1" applyAlignment="1" applyProtection="1">
      <alignment horizontal="center" vertical="center"/>
      <protection locked="0"/>
    </xf>
    <xf numFmtId="3" fontId="6" fillId="6" borderId="3" xfId="0" applyNumberFormat="1" applyFont="1" applyFill="1" applyBorder="1" applyAlignment="1" applyProtection="1">
      <alignment horizontal="center" vertical="center"/>
      <protection locked="0"/>
    </xf>
    <xf numFmtId="173" fontId="9" fillId="16" borderId="48" xfId="9" applyNumberFormat="1" applyFont="1" applyFill="1" applyBorder="1" applyAlignment="1" applyProtection="1">
      <alignment vertical="center"/>
      <protection locked="0"/>
    </xf>
    <xf numFmtId="4" fontId="6" fillId="6" borderId="35" xfId="0" applyNumberFormat="1" applyFont="1" applyFill="1" applyBorder="1" applyAlignment="1" applyProtection="1">
      <alignment horizontal="center" vertical="center"/>
      <protection locked="0"/>
    </xf>
    <xf numFmtId="4" fontId="6" fillId="6" borderId="27" xfId="0" applyNumberFormat="1" applyFont="1" applyFill="1" applyBorder="1" applyAlignment="1" applyProtection="1">
      <alignment horizontal="center" vertical="center"/>
      <protection locked="0"/>
    </xf>
    <xf numFmtId="4" fontId="6" fillId="6" borderId="32" xfId="0" applyNumberFormat="1" applyFont="1" applyFill="1" applyBorder="1" applyAlignment="1" applyProtection="1">
      <alignment horizontal="center" vertical="center"/>
      <protection locked="0"/>
    </xf>
    <xf numFmtId="8" fontId="7" fillId="0" borderId="0" xfId="0" applyNumberFormat="1" applyFont="1" applyAlignment="1">
      <alignment horizontal="center" vertical="center" wrapText="1"/>
    </xf>
    <xf numFmtId="4" fontId="37" fillId="2" borderId="4" xfId="0" applyNumberFormat="1" applyFont="1" applyFill="1" applyBorder="1" applyAlignment="1">
      <alignment horizontal="center" vertical="center"/>
    </xf>
    <xf numFmtId="164" fontId="3" fillId="0" borderId="0" xfId="1" applyFont="1" applyFill="1" applyAlignment="1">
      <alignment horizontal="center" vertical="center" wrapText="1"/>
    </xf>
    <xf numFmtId="164" fontId="9" fillId="0" borderId="0" xfId="0" applyNumberFormat="1" applyFont="1" applyAlignment="1">
      <alignment horizontal="center" vertical="center" wrapText="1"/>
    </xf>
    <xf numFmtId="10" fontId="7" fillId="0" borderId="0" xfId="13" applyNumberFormat="1" applyFont="1" applyFill="1" applyBorder="1" applyAlignment="1">
      <alignment vertical="center"/>
    </xf>
    <xf numFmtId="3" fontId="6" fillId="6" borderId="28" xfId="0" applyNumberFormat="1" applyFont="1" applyFill="1" applyBorder="1" applyAlignment="1">
      <alignment horizontal="center" vertical="center"/>
    </xf>
    <xf numFmtId="3" fontId="6" fillId="6" borderId="33" xfId="0" applyNumberFormat="1" applyFont="1" applyFill="1" applyBorder="1" applyAlignment="1">
      <alignment horizontal="center" vertical="center"/>
    </xf>
    <xf numFmtId="3" fontId="6" fillId="6" borderId="3" xfId="0" applyNumberFormat="1" applyFont="1" applyFill="1" applyBorder="1" applyAlignment="1">
      <alignment horizontal="center" vertical="center"/>
    </xf>
    <xf numFmtId="3" fontId="37" fillId="2" borderId="22" xfId="0" applyNumberFormat="1" applyFont="1" applyFill="1" applyBorder="1" applyAlignment="1">
      <alignment horizontal="center" vertical="center"/>
    </xf>
    <xf numFmtId="3" fontId="9" fillId="0" borderId="28" xfId="0" applyNumberFormat="1" applyFont="1" applyBorder="1" applyAlignment="1">
      <alignment horizontal="left" vertical="center" wrapText="1"/>
    </xf>
    <xf numFmtId="173" fontId="9" fillId="2" borderId="52" xfId="9" applyNumberFormat="1" applyFont="1" applyFill="1" applyBorder="1" applyAlignment="1">
      <alignment vertical="center"/>
    </xf>
    <xf numFmtId="0" fontId="6" fillId="10" borderId="4" xfId="9" applyFont="1" applyFill="1" applyBorder="1" applyAlignment="1">
      <alignment vertical="center" wrapText="1"/>
    </xf>
    <xf numFmtId="3" fontId="9" fillId="0" borderId="33" xfId="0" applyNumberFormat="1" applyFont="1" applyBorder="1" applyAlignment="1">
      <alignment horizontal="left" vertical="center" wrapText="1"/>
    </xf>
    <xf numFmtId="3" fontId="9" fillId="0" borderId="33" xfId="0" applyNumberFormat="1" applyFont="1" applyBorder="1" applyAlignment="1">
      <alignment horizontal="center" vertical="center" wrapText="1"/>
    </xf>
    <xf numFmtId="3" fontId="21" fillId="2" borderId="34" xfId="0" applyNumberFormat="1" applyFont="1" applyFill="1" applyBorder="1" applyAlignment="1">
      <alignment horizontal="center" vertical="center" wrapText="1"/>
    </xf>
    <xf numFmtId="3" fontId="6" fillId="6" borderId="32" xfId="0" applyNumberFormat="1" applyFont="1" applyFill="1" applyBorder="1" applyAlignment="1" applyProtection="1">
      <alignment horizontal="center" vertical="center"/>
      <protection locked="0"/>
    </xf>
    <xf numFmtId="3" fontId="6" fillId="6" borderId="33" xfId="0" applyNumberFormat="1" applyFont="1" applyFill="1" applyBorder="1" applyAlignment="1" applyProtection="1">
      <alignment horizontal="center" vertical="center"/>
      <protection locked="0"/>
    </xf>
    <xf numFmtId="3" fontId="6" fillId="0" borderId="48" xfId="10" applyNumberFormat="1" applyFont="1" applyBorder="1" applyAlignment="1">
      <alignment vertical="center" wrapText="1"/>
    </xf>
    <xf numFmtId="3" fontId="9" fillId="0" borderId="3" xfId="0" applyNumberFormat="1" applyFont="1" applyBorder="1" applyAlignment="1">
      <alignment horizontal="left" vertical="center" wrapText="1"/>
    </xf>
    <xf numFmtId="164" fontId="7" fillId="7" borderId="54" xfId="1" applyFont="1" applyFill="1" applyBorder="1" applyAlignment="1">
      <alignment vertical="center"/>
    </xf>
    <xf numFmtId="164" fontId="7" fillId="7" borderId="33" xfId="1" applyFont="1" applyFill="1" applyBorder="1" applyAlignment="1">
      <alignment vertical="center"/>
    </xf>
    <xf numFmtId="164" fontId="7" fillId="7" borderId="34" xfId="1" applyFont="1" applyFill="1" applyBorder="1" applyAlignment="1">
      <alignment vertical="center"/>
    </xf>
    <xf numFmtId="0" fontId="9" fillId="2" borderId="20" xfId="0" applyFont="1" applyFill="1" applyBorder="1" applyAlignment="1">
      <alignment horizontal="center" vertical="center"/>
    </xf>
    <xf numFmtId="0" fontId="49" fillId="3" borderId="3" xfId="5" applyFont="1" applyFill="1" applyBorder="1" applyAlignment="1">
      <alignment vertical="center" wrapText="1" shrinkToFit="1"/>
    </xf>
    <xf numFmtId="0" fontId="4" fillId="0" borderId="22" xfId="5" applyFont="1" applyBorder="1" applyAlignment="1">
      <alignment vertical="top"/>
    </xf>
    <xf numFmtId="0" fontId="4" fillId="0" borderId="26" xfId="5" applyFont="1" applyBorder="1" applyAlignment="1">
      <alignment vertical="top"/>
    </xf>
    <xf numFmtId="0" fontId="4" fillId="0" borderId="52" xfId="5" applyFont="1" applyBorder="1" applyAlignment="1">
      <alignment vertical="top"/>
    </xf>
    <xf numFmtId="1" fontId="7" fillId="0" borderId="0" xfId="5" applyNumberFormat="1" applyFont="1" applyAlignment="1">
      <alignment horizontal="left" vertical="center"/>
    </xf>
    <xf numFmtId="0" fontId="14" fillId="0" borderId="3" xfId="5" applyFont="1" applyBorder="1" applyAlignment="1">
      <alignment horizontal="left" vertical="top"/>
    </xf>
    <xf numFmtId="0" fontId="14" fillId="3" borderId="3" xfId="5" applyFont="1" applyFill="1" applyBorder="1" applyAlignment="1">
      <alignment vertical="top" wrapText="1"/>
    </xf>
    <xf numFmtId="0" fontId="16" fillId="3" borderId="3" xfId="5" applyFont="1" applyFill="1" applyBorder="1" applyAlignment="1">
      <alignment horizontal="left" vertical="top" wrapText="1"/>
    </xf>
    <xf numFmtId="0" fontId="2" fillId="0" borderId="1" xfId="5" applyFont="1" applyBorder="1" applyAlignment="1">
      <alignment horizontal="left" vertical="center"/>
    </xf>
    <xf numFmtId="0" fontId="2" fillId="0" borderId="2" xfId="5" applyFont="1" applyBorder="1" applyAlignment="1">
      <alignment horizontal="left" vertical="center"/>
    </xf>
    <xf numFmtId="0" fontId="6" fillId="0" borderId="0" xfId="5" applyFont="1" applyAlignment="1">
      <alignment horizontal="left" vertical="center" wrapText="1"/>
    </xf>
    <xf numFmtId="0" fontId="4" fillId="2" borderId="37" xfId="5" applyFont="1" applyFill="1" applyBorder="1" applyAlignment="1">
      <alignment horizontal="left" vertical="center"/>
    </xf>
    <xf numFmtId="0" fontId="4" fillId="2" borderId="51" xfId="5" applyFont="1" applyFill="1" applyBorder="1" applyAlignment="1">
      <alignment horizontal="left" vertical="center"/>
    </xf>
    <xf numFmtId="0" fontId="3" fillId="2" borderId="31" xfId="5" applyFont="1" applyFill="1" applyBorder="1" applyAlignment="1">
      <alignment horizontal="left" vertical="center"/>
    </xf>
    <xf numFmtId="0" fontId="4" fillId="2" borderId="41" xfId="5" applyFont="1" applyFill="1" applyBorder="1" applyAlignment="1">
      <alignment horizontal="left" vertical="center"/>
    </xf>
    <xf numFmtId="0" fontId="4" fillId="2" borderId="53" xfId="5" applyFont="1" applyFill="1" applyBorder="1" applyAlignment="1">
      <alignment horizontal="left" vertical="center"/>
    </xf>
    <xf numFmtId="0" fontId="3" fillId="3" borderId="3" xfId="5" applyFont="1" applyFill="1" applyBorder="1" applyAlignment="1">
      <alignment horizontal="left" vertical="center" wrapText="1"/>
    </xf>
    <xf numFmtId="0" fontId="15" fillId="3" borderId="3" xfId="5" quotePrefix="1" applyFont="1" applyFill="1" applyBorder="1" applyAlignment="1">
      <alignment horizontal="left"/>
    </xf>
    <xf numFmtId="0" fontId="15" fillId="3" borderId="1" xfId="5" applyFont="1" applyFill="1" applyBorder="1" applyAlignment="1">
      <alignment horizontal="left"/>
    </xf>
    <xf numFmtId="0" fontId="15" fillId="3" borderId="37" xfId="5" applyFont="1" applyFill="1" applyBorder="1" applyAlignment="1">
      <alignment horizontal="left"/>
    </xf>
    <xf numFmtId="0" fontId="7" fillId="12" borderId="5" xfId="5" applyFont="1" applyFill="1" applyBorder="1" applyAlignment="1">
      <alignment horizontal="left" vertical="top" wrapText="1"/>
    </xf>
    <xf numFmtId="0" fontId="7" fillId="12" borderId="6" xfId="5" applyFont="1" applyFill="1" applyBorder="1" applyAlignment="1">
      <alignment horizontal="left" vertical="top" wrapText="1"/>
    </xf>
    <xf numFmtId="0" fontId="7" fillId="12" borderId="7" xfId="5" applyFont="1" applyFill="1" applyBorder="1" applyAlignment="1">
      <alignment horizontal="left" vertical="top" wrapText="1"/>
    </xf>
    <xf numFmtId="169" fontId="4" fillId="2" borderId="37" xfId="5" applyNumberFormat="1" applyFont="1" applyFill="1" applyBorder="1" applyAlignment="1">
      <alignment horizontal="left" vertical="center"/>
    </xf>
    <xf numFmtId="0" fontId="7" fillId="12" borderId="12" xfId="5" applyFont="1" applyFill="1" applyBorder="1" applyAlignment="1">
      <alignment horizontal="center" vertical="center"/>
    </xf>
    <xf numFmtId="0" fontId="7" fillId="12" borderId="45" xfId="5" applyFont="1" applyFill="1" applyBorder="1" applyAlignment="1">
      <alignment horizontal="center" vertical="center"/>
    </xf>
    <xf numFmtId="0" fontId="7" fillId="12" borderId="13" xfId="5" applyFont="1" applyFill="1" applyBorder="1" applyAlignment="1">
      <alignment horizontal="center" vertical="center"/>
    </xf>
    <xf numFmtId="0" fontId="7" fillId="12" borderId="19" xfId="5" applyFont="1" applyFill="1" applyBorder="1" applyAlignment="1">
      <alignment horizontal="center" vertical="center"/>
    </xf>
    <xf numFmtId="0" fontId="7" fillId="12" borderId="0" xfId="5" applyFont="1" applyFill="1" applyAlignment="1">
      <alignment horizontal="center" vertical="center"/>
    </xf>
    <xf numFmtId="0" fontId="7" fillId="12" borderId="18" xfId="5" applyFont="1" applyFill="1" applyBorder="1" applyAlignment="1">
      <alignment horizontal="center" vertical="center"/>
    </xf>
    <xf numFmtId="0" fontId="7" fillId="12" borderId="8" xfId="5" applyFont="1" applyFill="1" applyBorder="1" applyAlignment="1">
      <alignment horizontal="center" vertical="center"/>
    </xf>
    <xf numFmtId="0" fontId="7" fillId="12" borderId="9" xfId="5" applyFont="1" applyFill="1" applyBorder="1" applyAlignment="1">
      <alignment horizontal="center" vertical="center"/>
    </xf>
    <xf numFmtId="0" fontId="7" fillId="12" borderId="10" xfId="5" applyFont="1" applyFill="1" applyBorder="1" applyAlignment="1">
      <alignment horizontal="center" vertical="center"/>
    </xf>
    <xf numFmtId="0" fontId="3" fillId="0" borderId="0" xfId="5" applyFont="1" applyAlignment="1">
      <alignment horizontal="left" vertical="center" wrapText="1"/>
    </xf>
    <xf numFmtId="0" fontId="3" fillId="3" borderId="3" xfId="5" applyFont="1" applyFill="1" applyBorder="1" applyAlignment="1">
      <alignment horizontal="left" vertical="top" wrapText="1"/>
    </xf>
    <xf numFmtId="169" fontId="11" fillId="7" borderId="1" xfId="5" applyNumberFormat="1" applyFont="1" applyFill="1" applyBorder="1" applyAlignment="1">
      <alignment horizontal="left" vertical="center"/>
    </xf>
    <xf numFmtId="169" fontId="11" fillId="7" borderId="37" xfId="5" applyNumberFormat="1" applyFont="1" applyFill="1" applyBorder="1" applyAlignment="1">
      <alignment horizontal="left" vertical="center"/>
    </xf>
    <xf numFmtId="0" fontId="3" fillId="3" borderId="40" xfId="5" applyFont="1" applyFill="1" applyBorder="1" applyAlignment="1">
      <alignment horizontal="left" vertical="top" wrapText="1"/>
    </xf>
    <xf numFmtId="0" fontId="3" fillId="3" borderId="33" xfId="5" applyFont="1" applyFill="1" applyBorder="1" applyAlignment="1">
      <alignment horizontal="left" vertical="top" wrapText="1"/>
    </xf>
    <xf numFmtId="0" fontId="4" fillId="3" borderId="26" xfId="5" applyFont="1" applyFill="1" applyBorder="1" applyAlignment="1">
      <alignment horizontal="left" vertical="top" wrapText="1"/>
    </xf>
    <xf numFmtId="0" fontId="15" fillId="0" borderId="1" xfId="5" applyFont="1" applyBorder="1" applyAlignment="1">
      <alignment horizontal="left" vertical="center"/>
    </xf>
    <xf numFmtId="0" fontId="15" fillId="0" borderId="2" xfId="5" applyFont="1" applyBorder="1" applyAlignment="1">
      <alignment horizontal="left" vertical="center"/>
    </xf>
    <xf numFmtId="0" fontId="4" fillId="3" borderId="22" xfId="5" applyFont="1" applyFill="1" applyBorder="1" applyAlignment="1">
      <alignment horizontal="left" vertical="top" wrapText="1"/>
    </xf>
    <xf numFmtId="0" fontId="42" fillId="3" borderId="26" xfId="5" applyFont="1" applyFill="1" applyBorder="1" applyAlignment="1">
      <alignment horizontal="left" vertical="top" wrapText="1"/>
    </xf>
    <xf numFmtId="0" fontId="4" fillId="16" borderId="26" xfId="5" applyFont="1" applyFill="1" applyBorder="1" applyAlignment="1">
      <alignment horizontal="left" vertical="top"/>
    </xf>
    <xf numFmtId="0" fontId="4" fillId="2" borderId="26" xfId="5" applyFont="1" applyFill="1" applyBorder="1" applyAlignment="1">
      <alignment horizontal="left" vertical="top"/>
    </xf>
    <xf numFmtId="0" fontId="4" fillId="3" borderId="52" xfId="5" applyFont="1" applyFill="1" applyBorder="1" applyAlignment="1">
      <alignment horizontal="left" vertical="top" wrapText="1" shrinkToFit="1"/>
    </xf>
    <xf numFmtId="0" fontId="17" fillId="5" borderId="12" xfId="3" applyFont="1" applyFill="1" applyBorder="1" applyAlignment="1">
      <alignment horizontal="center" vertical="center" wrapText="1"/>
    </xf>
    <xf numFmtId="0" fontId="17" fillId="5" borderId="8" xfId="3" applyFont="1" applyFill="1" applyBorder="1" applyAlignment="1">
      <alignment horizontal="center" vertical="center" wrapText="1"/>
    </xf>
    <xf numFmtId="0" fontId="17" fillId="5" borderId="13" xfId="3" applyFont="1" applyFill="1" applyBorder="1" applyAlignment="1">
      <alignment horizontal="center" vertical="center" wrapText="1"/>
    </xf>
    <xf numFmtId="0" fontId="17" fillId="5" borderId="19" xfId="3" applyFont="1" applyFill="1" applyBorder="1" applyAlignment="1">
      <alignment horizontal="center" vertical="center" wrapText="1"/>
    </xf>
    <xf numFmtId="0" fontId="17" fillId="5" borderId="18" xfId="3" applyFont="1" applyFill="1" applyBorder="1" applyAlignment="1">
      <alignment horizontal="center" vertical="center" wrapText="1"/>
    </xf>
    <xf numFmtId="0" fontId="17" fillId="5" borderId="14" xfId="3" applyFont="1" applyFill="1" applyBorder="1" applyAlignment="1">
      <alignment horizontal="center" vertical="center" wrapText="1"/>
    </xf>
    <xf numFmtId="0" fontId="17" fillId="5" borderId="21" xfId="3" applyFont="1" applyFill="1" applyBorder="1" applyAlignment="1">
      <alignment horizontal="center" vertical="center" wrapText="1"/>
    </xf>
    <xf numFmtId="0" fontId="3" fillId="3" borderId="4" xfId="0" applyFont="1" applyFill="1" applyBorder="1" applyAlignment="1">
      <alignment horizontal="left" vertical="top" wrapText="1"/>
    </xf>
    <xf numFmtId="0" fontId="11" fillId="3" borderId="4" xfId="0" applyFont="1" applyFill="1" applyBorder="1" applyAlignment="1">
      <alignment horizontal="left" vertical="top"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3" fontId="23" fillId="8" borderId="4" xfId="0" applyNumberFormat="1" applyFont="1" applyFill="1" applyBorder="1" applyAlignment="1">
      <alignment horizontal="left" vertical="center"/>
    </xf>
    <xf numFmtId="3" fontId="6" fillId="0" borderId="4" xfId="0" applyNumberFormat="1" applyFont="1" applyBorder="1" applyAlignment="1">
      <alignment horizontal="center" vertical="center"/>
    </xf>
    <xf numFmtId="0" fontId="2" fillId="4"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17" fillId="5" borderId="5" xfId="0" applyFont="1" applyFill="1" applyBorder="1" applyAlignment="1">
      <alignment horizontal="center" vertical="center" wrapText="1"/>
    </xf>
    <xf numFmtId="0" fontId="17" fillId="5" borderId="7" xfId="0" applyFont="1" applyFill="1" applyBorder="1" applyAlignment="1">
      <alignment horizontal="center" vertical="center" wrapText="1"/>
    </xf>
    <xf numFmtId="0" fontId="17" fillId="5" borderId="6" xfId="0" applyFont="1" applyFill="1" applyBorder="1" applyAlignment="1">
      <alignment horizontal="center" vertical="center" wrapText="1"/>
    </xf>
    <xf numFmtId="0" fontId="18" fillId="5" borderId="5" xfId="2" applyFont="1" applyFill="1" applyBorder="1" applyAlignment="1">
      <alignment horizontal="center" vertical="center" wrapText="1"/>
    </xf>
    <xf numFmtId="0" fontId="18" fillId="5" borderId="7" xfId="2" applyFont="1" applyFill="1" applyBorder="1" applyAlignment="1">
      <alignment horizontal="center" vertical="center"/>
    </xf>
    <xf numFmtId="3" fontId="22" fillId="2" borderId="44" xfId="0" applyNumberFormat="1" applyFont="1" applyFill="1" applyBorder="1" applyAlignment="1">
      <alignment horizontal="left" vertical="center"/>
    </xf>
    <xf numFmtId="0" fontId="6" fillId="0" borderId="23" xfId="0" applyFont="1" applyBorder="1" applyAlignment="1">
      <alignment horizontal="left" vertical="center" wrapText="1"/>
    </xf>
    <xf numFmtId="0" fontId="38" fillId="5" borderId="14" xfId="3" applyFont="1" applyFill="1" applyBorder="1" applyAlignment="1">
      <alignment horizontal="center" vertical="center" wrapText="1"/>
    </xf>
    <xf numFmtId="0" fontId="38" fillId="5" borderId="21" xfId="3" applyFont="1" applyFill="1" applyBorder="1" applyAlignment="1">
      <alignment horizontal="center" vertical="center" wrapText="1"/>
    </xf>
    <xf numFmtId="3" fontId="23" fillId="8" borderId="5" xfId="0" applyNumberFormat="1" applyFont="1" applyFill="1" applyBorder="1" applyAlignment="1">
      <alignment horizontal="left" vertical="center"/>
    </xf>
    <xf numFmtId="3" fontId="23" fillId="8" borderId="6" xfId="0" applyNumberFormat="1" applyFont="1" applyFill="1" applyBorder="1" applyAlignment="1">
      <alignment horizontal="left" vertical="center"/>
    </xf>
    <xf numFmtId="3" fontId="23" fillId="8" borderId="7" xfId="0" applyNumberFormat="1" applyFont="1" applyFill="1" applyBorder="1" applyAlignment="1">
      <alignment horizontal="left" vertical="center"/>
    </xf>
    <xf numFmtId="3" fontId="6" fillId="0" borderId="19" xfId="0" applyNumberFormat="1" applyFont="1" applyBorder="1" applyAlignment="1">
      <alignment horizontal="center" vertical="center"/>
    </xf>
    <xf numFmtId="3" fontId="6" fillId="0" borderId="0" xfId="0" applyNumberFormat="1" applyFont="1" applyAlignment="1">
      <alignment horizontal="center" vertical="center"/>
    </xf>
    <xf numFmtId="3" fontId="6" fillId="0" borderId="18" xfId="0" applyNumberFormat="1" applyFont="1" applyBorder="1" applyAlignment="1">
      <alignment horizontal="center" vertical="center"/>
    </xf>
    <xf numFmtId="0" fontId="17" fillId="5" borderId="20" xfId="3" applyFont="1" applyFill="1" applyBorder="1" applyAlignment="1">
      <alignment horizontal="center" vertical="center" wrapText="1"/>
    </xf>
    <xf numFmtId="0" fontId="6" fillId="0" borderId="49" xfId="0" applyFont="1" applyBorder="1" applyAlignment="1">
      <alignment horizontal="left" vertical="center" wrapText="1"/>
    </xf>
    <xf numFmtId="0" fontId="6" fillId="0" borderId="41" xfId="0" applyFont="1" applyBorder="1" applyAlignment="1">
      <alignment horizontal="left" vertical="center" wrapText="1"/>
    </xf>
    <xf numFmtId="0" fontId="2" fillId="2" borderId="1" xfId="5" applyFont="1" applyFill="1" applyBorder="1" applyAlignment="1">
      <alignment horizontal="left" vertical="center"/>
    </xf>
    <xf numFmtId="0" fontId="2" fillId="2" borderId="2" xfId="5" applyFont="1" applyFill="1" applyBorder="1" applyAlignment="1">
      <alignment horizontal="left" vertical="center"/>
    </xf>
    <xf numFmtId="0" fontId="2" fillId="2" borderId="1" xfId="5" applyFont="1" applyFill="1" applyBorder="1" applyAlignment="1">
      <alignment horizontal="left" vertical="center" wrapText="1"/>
    </xf>
    <xf numFmtId="0" fontId="2" fillId="2" borderId="2" xfId="5" applyFont="1" applyFill="1" applyBorder="1" applyAlignment="1">
      <alignment horizontal="left" vertical="center" wrapText="1"/>
    </xf>
    <xf numFmtId="173" fontId="6" fillId="0" borderId="5" xfId="9" applyNumberFormat="1" applyFont="1" applyBorder="1" applyAlignment="1">
      <alignment horizontal="center" vertical="center"/>
    </xf>
    <xf numFmtId="173" fontId="6" fillId="0" borderId="6" xfId="9" applyNumberFormat="1" applyFont="1" applyBorder="1" applyAlignment="1">
      <alignment horizontal="center" vertical="center"/>
    </xf>
    <xf numFmtId="173" fontId="6" fillId="0" borderId="7" xfId="9" applyNumberFormat="1" applyFont="1" applyBorder="1" applyAlignment="1">
      <alignment horizontal="center" vertical="center"/>
    </xf>
    <xf numFmtId="0" fontId="16" fillId="9" borderId="19" xfId="5" applyFont="1" applyFill="1" applyBorder="1" applyAlignment="1">
      <alignment horizontal="left" vertical="center" wrapText="1"/>
    </xf>
    <xf numFmtId="0" fontId="16" fillId="9" borderId="0" xfId="5" applyFont="1" applyFill="1" applyAlignment="1">
      <alignment horizontal="left" vertical="center" wrapText="1"/>
    </xf>
    <xf numFmtId="0" fontId="16" fillId="9" borderId="19" xfId="5" applyFont="1" applyFill="1" applyBorder="1" applyAlignment="1">
      <alignment horizontal="left" vertical="center"/>
    </xf>
    <xf numFmtId="0" fontId="16" fillId="9" borderId="0" xfId="5" applyFont="1" applyFill="1" applyAlignment="1">
      <alignment horizontal="left" vertical="center"/>
    </xf>
    <xf numFmtId="0" fontId="7" fillId="14" borderId="0" xfId="9" quotePrefix="1" applyFill="1" applyAlignment="1">
      <alignment horizontal="left" vertical="center" wrapText="1"/>
    </xf>
    <xf numFmtId="0" fontId="7" fillId="14" borderId="0" xfId="9" applyFill="1" applyAlignment="1">
      <alignment horizontal="left" vertical="center" wrapText="1"/>
    </xf>
    <xf numFmtId="0" fontId="44" fillId="14" borderId="59" xfId="12" quotePrefix="1" applyFont="1" applyFill="1" applyBorder="1" applyAlignment="1">
      <alignment horizontal="left" vertical="center" wrapText="1"/>
    </xf>
    <xf numFmtId="0" fontId="7" fillId="14" borderId="18" xfId="9" applyFill="1" applyBorder="1" applyAlignment="1">
      <alignment horizontal="left" vertical="center" wrapText="1"/>
    </xf>
    <xf numFmtId="0" fontId="7" fillId="14" borderId="34" xfId="9" quotePrefix="1" applyFill="1" applyBorder="1" applyAlignment="1">
      <alignment horizontal="left" vertical="center" wrapText="1"/>
    </xf>
    <xf numFmtId="0" fontId="7" fillId="14" borderId="60" xfId="9" applyFill="1" applyBorder="1" applyAlignment="1">
      <alignment horizontal="left" vertical="center" wrapText="1"/>
    </xf>
    <xf numFmtId="0" fontId="7" fillId="14" borderId="61" xfId="9" applyFill="1" applyBorder="1" applyAlignment="1">
      <alignment horizontal="left" vertical="center" wrapText="1"/>
    </xf>
    <xf numFmtId="0" fontId="14" fillId="0" borderId="1" xfId="5" applyFont="1" applyBorder="1" applyAlignment="1">
      <alignment horizontal="left" vertical="center"/>
    </xf>
    <xf numFmtId="0" fontId="14" fillId="0" borderId="2" xfId="5" applyFont="1" applyBorder="1" applyAlignment="1">
      <alignment horizontal="left" vertical="center"/>
    </xf>
    <xf numFmtId="0" fontId="14" fillId="2" borderId="1" xfId="5" applyFont="1" applyFill="1" applyBorder="1" applyAlignment="1">
      <alignment horizontal="left" vertical="center"/>
    </xf>
    <xf numFmtId="0" fontId="14" fillId="2" borderId="37" xfId="5" applyFont="1" applyFill="1" applyBorder="1" applyAlignment="1">
      <alignment horizontal="left" vertical="center"/>
    </xf>
    <xf numFmtId="0" fontId="14" fillId="2" borderId="2" xfId="5" applyFont="1" applyFill="1" applyBorder="1" applyAlignment="1">
      <alignment horizontal="left" vertical="center"/>
    </xf>
    <xf numFmtId="0" fontId="14" fillId="2" borderId="1" xfId="5" applyFont="1" applyFill="1" applyBorder="1" applyAlignment="1">
      <alignment horizontal="left" vertical="center" wrapText="1"/>
    </xf>
    <xf numFmtId="0" fontId="14" fillId="2" borderId="37" xfId="5" applyFont="1" applyFill="1" applyBorder="1" applyAlignment="1">
      <alignment horizontal="left" vertical="center" wrapText="1"/>
    </xf>
    <xf numFmtId="0" fontId="14" fillId="2" borderId="2" xfId="5" applyFont="1" applyFill="1" applyBorder="1" applyAlignment="1">
      <alignment horizontal="left" vertical="center" wrapText="1"/>
    </xf>
    <xf numFmtId="0" fontId="7" fillId="14" borderId="56" xfId="9" quotePrefix="1" applyFill="1" applyBorder="1" applyAlignment="1">
      <alignment horizontal="left" vertical="center" wrapText="1"/>
    </xf>
    <xf numFmtId="0" fontId="7" fillId="14" borderId="56" xfId="9" applyFill="1" applyBorder="1" applyAlignment="1">
      <alignment horizontal="left" vertical="center" wrapText="1"/>
    </xf>
    <xf numFmtId="0" fontId="7" fillId="14" borderId="57" xfId="9" applyFill="1" applyBorder="1" applyAlignment="1">
      <alignment horizontal="left" vertical="center" wrapText="1"/>
    </xf>
    <xf numFmtId="0" fontId="14" fillId="0" borderId="35" xfId="9" quotePrefix="1" applyFont="1" applyBorder="1" applyAlignment="1">
      <alignment horizontal="left" vertical="center" wrapText="1"/>
    </xf>
    <xf numFmtId="0" fontId="7" fillId="14" borderId="43" xfId="9" quotePrefix="1" applyFill="1" applyBorder="1" applyAlignment="1">
      <alignment horizontal="left" vertical="center" wrapText="1"/>
    </xf>
    <xf numFmtId="0" fontId="7" fillId="14" borderId="23" xfId="9" applyFill="1" applyBorder="1" applyAlignment="1">
      <alignment horizontal="left" vertical="center" wrapText="1"/>
    </xf>
    <xf numFmtId="0" fontId="7" fillId="14" borderId="58" xfId="9" applyFill="1" applyBorder="1" applyAlignment="1">
      <alignment horizontal="left" vertical="center" wrapText="1"/>
    </xf>
    <xf numFmtId="0" fontId="14" fillId="11" borderId="19" xfId="9" applyFont="1" applyFill="1" applyBorder="1" applyAlignment="1">
      <alignment vertical="center" wrapText="1"/>
    </xf>
    <xf numFmtId="0" fontId="7" fillId="11" borderId="0" xfId="9" applyFill="1" applyAlignment="1">
      <alignment vertical="center" wrapText="1"/>
    </xf>
    <xf numFmtId="0" fontId="14" fillId="0" borderId="0" xfId="9" applyFont="1" applyAlignment="1">
      <alignment vertical="top" wrapText="1"/>
    </xf>
    <xf numFmtId="0" fontId="7" fillId="0" borderId="0" xfId="9" applyAlignment="1">
      <alignment vertical="top" wrapText="1"/>
    </xf>
    <xf numFmtId="0" fontId="7" fillId="14" borderId="33" xfId="9" quotePrefix="1" applyFill="1" applyBorder="1" applyAlignment="1">
      <alignment horizontal="left" vertical="center" wrapText="1"/>
    </xf>
    <xf numFmtId="0" fontId="7" fillId="14" borderId="33" xfId="9" applyFill="1" applyBorder="1" applyAlignment="1">
      <alignment horizontal="left" vertical="center" wrapText="1"/>
    </xf>
    <xf numFmtId="0" fontId="7" fillId="14" borderId="47" xfId="9" applyFill="1" applyBorder="1" applyAlignment="1">
      <alignment horizontal="left" vertical="center" wrapText="1"/>
    </xf>
    <xf numFmtId="0" fontId="14" fillId="14" borderId="1" xfId="9" quotePrefix="1" applyFont="1" applyFill="1" applyBorder="1" applyAlignment="1">
      <alignment horizontal="left" vertical="top" wrapText="1"/>
    </xf>
    <xf numFmtId="0" fontId="14" fillId="14" borderId="37" xfId="9" applyFont="1" applyFill="1" applyBorder="1" applyAlignment="1">
      <alignment horizontal="left" vertical="top" wrapText="1"/>
    </xf>
    <xf numFmtId="0" fontId="14" fillId="14" borderId="51" xfId="9" applyFont="1" applyFill="1" applyBorder="1" applyAlignment="1">
      <alignment horizontal="left" vertical="top" wrapText="1"/>
    </xf>
    <xf numFmtId="0" fontId="14" fillId="0" borderId="3" xfId="9" quotePrefix="1" applyFont="1" applyBorder="1" applyAlignment="1">
      <alignment horizontal="left" vertical="center" wrapText="1"/>
    </xf>
    <xf numFmtId="0" fontId="7" fillId="14" borderId="3" xfId="9" quotePrefix="1" applyFill="1" applyBorder="1" applyAlignment="1">
      <alignment horizontal="left" vertical="center" wrapText="1"/>
    </xf>
    <xf numFmtId="0" fontId="7" fillId="14" borderId="3" xfId="9" applyFill="1" applyBorder="1" applyAlignment="1">
      <alignment horizontal="left" vertical="center" wrapText="1"/>
    </xf>
    <xf numFmtId="0" fontId="7" fillId="14" borderId="36" xfId="9" applyFill="1" applyBorder="1" applyAlignment="1">
      <alignment horizontal="left" vertical="center" wrapText="1"/>
    </xf>
    <xf numFmtId="0" fontId="7" fillId="14" borderId="38" xfId="9" quotePrefix="1" applyFill="1" applyBorder="1" applyAlignment="1">
      <alignment horizontal="left" vertical="center" wrapText="1"/>
    </xf>
    <xf numFmtId="0" fontId="7" fillId="14" borderId="38" xfId="9" applyFill="1" applyBorder="1" applyAlignment="1">
      <alignment horizontal="left" vertical="center" wrapText="1"/>
    </xf>
    <xf numFmtId="0" fontId="7" fillId="14" borderId="39" xfId="9" applyFill="1" applyBorder="1" applyAlignment="1">
      <alignment horizontal="left" vertical="center" wrapText="1"/>
    </xf>
    <xf numFmtId="3" fontId="50" fillId="2" borderId="29" xfId="0" applyNumberFormat="1" applyFont="1" applyFill="1" applyBorder="1" applyAlignment="1">
      <alignment horizontal="center" vertical="center" wrapText="1"/>
    </xf>
    <xf numFmtId="3" fontId="50" fillId="2" borderId="34" xfId="0" applyNumberFormat="1" applyFont="1" applyFill="1" applyBorder="1" applyAlignment="1">
      <alignment horizontal="center" vertical="center" wrapText="1"/>
    </xf>
    <xf numFmtId="3" fontId="6" fillId="0" borderId="5" xfId="0" applyNumberFormat="1" applyFont="1" applyBorder="1" applyAlignment="1">
      <alignment horizontal="center" vertical="center"/>
    </xf>
    <xf numFmtId="3" fontId="6" fillId="0" borderId="6" xfId="0" applyNumberFormat="1" applyFont="1" applyBorder="1" applyAlignment="1">
      <alignment horizontal="center" vertical="center"/>
    </xf>
    <xf numFmtId="3" fontId="6" fillId="0" borderId="7" xfId="0" applyNumberFormat="1" applyFont="1" applyBorder="1" applyAlignment="1">
      <alignment horizontal="center" vertical="center"/>
    </xf>
    <xf numFmtId="165" fontId="6" fillId="0" borderId="69" xfId="0" applyNumberFormat="1" applyFont="1" applyBorder="1" applyAlignment="1">
      <alignment horizontal="center" vertical="center"/>
    </xf>
    <xf numFmtId="3" fontId="9" fillId="0" borderId="56" xfId="0" applyNumberFormat="1" applyFont="1" applyBorder="1" applyAlignment="1">
      <alignment horizontal="left" vertical="center" wrapText="1"/>
    </xf>
    <xf numFmtId="3" fontId="9" fillId="0" borderId="56" xfId="0" applyNumberFormat="1" applyFont="1" applyBorder="1" applyAlignment="1">
      <alignment horizontal="center" vertical="center" wrapText="1"/>
    </xf>
    <xf numFmtId="3" fontId="9" fillId="2" borderId="70" xfId="0" applyNumberFormat="1" applyFont="1" applyFill="1" applyBorder="1" applyAlignment="1">
      <alignment horizontal="center" vertical="center" wrapText="1"/>
    </xf>
    <xf numFmtId="4" fontId="6" fillId="6" borderId="69" xfId="0" applyNumberFormat="1" applyFont="1" applyFill="1" applyBorder="1" applyAlignment="1" applyProtection="1">
      <alignment horizontal="center" vertical="center"/>
      <protection locked="0"/>
    </xf>
    <xf numFmtId="3" fontId="6" fillId="2" borderId="57" xfId="0" applyNumberFormat="1" applyFont="1" applyFill="1" applyBorder="1" applyAlignment="1">
      <alignment horizontal="center" vertical="center"/>
    </xf>
    <xf numFmtId="3" fontId="6" fillId="6" borderId="69" xfId="0" applyNumberFormat="1" applyFont="1" applyFill="1" applyBorder="1" applyAlignment="1" applyProtection="1">
      <alignment horizontal="center" vertical="center"/>
      <protection locked="0"/>
    </xf>
    <xf numFmtId="3" fontId="6" fillId="2" borderId="56" xfId="0" applyNumberFormat="1" applyFont="1" applyFill="1" applyBorder="1" applyAlignment="1">
      <alignment horizontal="center" vertical="center"/>
    </xf>
    <xf numFmtId="3" fontId="6" fillId="6" borderId="56" xfId="0" applyNumberFormat="1" applyFont="1" applyFill="1" applyBorder="1" applyAlignment="1" applyProtection="1">
      <alignment horizontal="center" vertical="center"/>
      <protection locked="0"/>
    </xf>
    <xf numFmtId="3" fontId="9" fillId="2" borderId="56" xfId="0" applyNumberFormat="1" applyFont="1" applyFill="1" applyBorder="1" applyAlignment="1">
      <alignment horizontal="center" vertical="center"/>
    </xf>
    <xf numFmtId="3" fontId="9" fillId="2" borderId="70" xfId="0" applyNumberFormat="1" applyFont="1" applyFill="1" applyBorder="1" applyAlignment="1">
      <alignment horizontal="center" vertical="center"/>
    </xf>
    <xf numFmtId="3" fontId="6" fillId="2" borderId="69" xfId="0" applyNumberFormat="1" applyFont="1" applyFill="1" applyBorder="1" applyAlignment="1">
      <alignment horizontal="center" vertical="center"/>
    </xf>
    <xf numFmtId="3" fontId="6" fillId="6" borderId="56" xfId="0" applyNumberFormat="1" applyFont="1" applyFill="1" applyBorder="1" applyAlignment="1">
      <alignment horizontal="center" vertical="center"/>
    </xf>
    <xf numFmtId="3" fontId="9" fillId="7" borderId="57" xfId="4" applyNumberFormat="1" applyFont="1" applyFill="1" applyBorder="1" applyAlignment="1">
      <alignment horizontal="center"/>
    </xf>
    <xf numFmtId="3" fontId="9" fillId="0" borderId="3" xfId="0" applyNumberFormat="1" applyFont="1" applyBorder="1" applyAlignment="1">
      <alignment horizontal="center" vertical="center" wrapText="1"/>
    </xf>
    <xf numFmtId="3" fontId="9" fillId="7" borderId="3" xfId="4" applyNumberFormat="1" applyFont="1" applyFill="1" applyBorder="1" applyAlignment="1">
      <alignment horizontal="center"/>
    </xf>
    <xf numFmtId="3" fontId="9" fillId="2" borderId="1" xfId="0" applyNumberFormat="1" applyFont="1" applyFill="1" applyBorder="1" applyAlignment="1">
      <alignment horizontal="center" vertical="center" wrapText="1"/>
    </xf>
    <xf numFmtId="3" fontId="6" fillId="2" borderId="2" xfId="0" applyNumberFormat="1" applyFont="1" applyFill="1" applyBorder="1" applyAlignment="1">
      <alignment horizontal="center" vertical="center"/>
    </xf>
  </cellXfs>
  <cellStyles count="14">
    <cellStyle name="Comma" xfId="1" builtinId="3"/>
    <cellStyle name="Comma 2" xfId="6" xr:uid="{00000000-0005-0000-0000-000001000000}"/>
    <cellStyle name="Hyperlink" xfId="12" builtinId="8"/>
    <cellStyle name="Normal" xfId="0" builtinId="0"/>
    <cellStyle name="Normal 14" xfId="3" xr:uid="{00000000-0005-0000-0000-000004000000}"/>
    <cellStyle name="Normal 2" xfId="5" xr:uid="{00000000-0005-0000-0000-000005000000}"/>
    <cellStyle name="Normal 2 2 2" xfId="9" xr:uid="{00000000-0005-0000-0000-000006000000}"/>
    <cellStyle name="Normal 47" xfId="11" xr:uid="{00000000-0005-0000-0000-000007000000}"/>
    <cellStyle name="Normal 48" xfId="2" xr:uid="{00000000-0005-0000-0000-000008000000}"/>
    <cellStyle name="Normal 50" xfId="4" xr:uid="{00000000-0005-0000-0000-000009000000}"/>
    <cellStyle name="Normal 51" xfId="8" xr:uid="{00000000-0005-0000-0000-00000A000000}"/>
    <cellStyle name="Normal 52" xfId="10" xr:uid="{00000000-0005-0000-0000-00000B000000}"/>
    <cellStyle name="Per cent" xfId="13" builtinId="5"/>
    <cellStyle name="Percent 2" xfId="7" xr:uid="{00000000-0005-0000-0000-00000C000000}"/>
  </cellStyles>
  <dxfs count="0"/>
  <tableStyles count="0" defaultTableStyle="TableStyleMedium2" defaultPivotStyle="PivotStyleLight16"/>
  <colors>
    <mruColors>
      <color rgb="FF99FFCC"/>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2</xdr:row>
      <xdr:rowOff>76200</xdr:rowOff>
    </xdr:from>
    <xdr:to>
      <xdr:col>2</xdr:col>
      <xdr:colOff>1638300</xdr:colOff>
      <xdr:row>9</xdr:row>
      <xdr:rowOff>47625</xdr:rowOff>
    </xdr:to>
    <xdr:pic>
      <xdr:nvPicPr>
        <xdr:cNvPr id="2" name="Picture 5" descr="Black on White[2]a">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0800" y="400050"/>
          <a:ext cx="29813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hezis/AppData/Local/Microsoft/Windows/Temporary%20Internet%20Files/Content.Outlook/XLQ333HC/Pricing%20Schedule%20NMC%20Infrastructure%20Final%20-%20260420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Tender Cover Sheet"/>
      <sheetName val="5.1.0 Preamble"/>
      <sheetName val="5.1.1 Pricing Schedule"/>
      <sheetName val="5.1.2 CPA Formulae"/>
      <sheetName val="5.1.3 Summary"/>
      <sheetName val="5.1.4 PS5"/>
      <sheetName val="5.1.4 Exchange Rates"/>
    </sheetNames>
    <sheetDataSet>
      <sheetData sheetId="0" refreshError="1"/>
      <sheetData sheetId="1" refreshError="1"/>
      <sheetData sheetId="2" refreshError="1"/>
      <sheetData sheetId="3" refreshError="1"/>
      <sheetData sheetId="4" refreshError="1">
        <row r="9">
          <cell r="C9" t="str">
            <v xml:space="preserve">Fixed </v>
          </cell>
        </row>
        <row r="10">
          <cell r="B10" t="str">
            <v>A</v>
          </cell>
          <cell r="C10" t="str">
            <v xml:space="preserve">Tenderer's description of Formula A- </v>
          </cell>
        </row>
        <row r="11">
          <cell r="B11" t="str">
            <v>B</v>
          </cell>
          <cell r="C11" t="str">
            <v>Tenderer's description of Formula B</v>
          </cell>
        </row>
        <row r="12">
          <cell r="B12" t="str">
            <v>C</v>
          </cell>
          <cell r="C12" t="str">
            <v>Tenderer's description of Formula C</v>
          </cell>
        </row>
        <row r="13">
          <cell r="B13" t="str">
            <v>D</v>
          </cell>
          <cell r="C13" t="str">
            <v>Tenderer's description of Formula D</v>
          </cell>
        </row>
        <row r="14">
          <cell r="B14" t="str">
            <v>E</v>
          </cell>
          <cell r="C14" t="str">
            <v>Tenderer's description of Formula E</v>
          </cell>
        </row>
        <row r="15">
          <cell r="B15" t="str">
            <v>F</v>
          </cell>
          <cell r="C15" t="str">
            <v>Tenderer's description of Formula F</v>
          </cell>
        </row>
        <row r="16">
          <cell r="B16" t="str">
            <v>G</v>
          </cell>
          <cell r="C16" t="str">
            <v>Tenderer's description of Formula G</v>
          </cell>
        </row>
        <row r="17">
          <cell r="B17" t="str">
            <v>H</v>
          </cell>
          <cell r="C17" t="str">
            <v>Tenderer's description of Formula H</v>
          </cell>
        </row>
        <row r="18">
          <cell r="B18" t="str">
            <v>I</v>
          </cell>
          <cell r="C18" t="str">
            <v>Tenderer's description of Formula I</v>
          </cell>
        </row>
        <row r="19">
          <cell r="B19" t="str">
            <v>J</v>
          </cell>
          <cell r="C19" t="str">
            <v>Tenderer's description of Formula J</v>
          </cell>
        </row>
      </sheetData>
      <sheetData sheetId="5" refreshError="1"/>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48"/>
  <sheetViews>
    <sheetView tabSelected="1" zoomScaleNormal="100" workbookViewId="0">
      <selection activeCell="D20" sqref="D20"/>
    </sheetView>
  </sheetViews>
  <sheetFormatPr baseColWidth="10" defaultColWidth="8.83203125" defaultRowHeight="13" x14ac:dyDescent="0.2"/>
  <cols>
    <col min="1" max="1" width="7.1640625" style="351" customWidth="1"/>
    <col min="2" max="2" width="25.33203125" style="351" customWidth="1"/>
    <col min="3" max="3" width="94.6640625" style="351" customWidth="1"/>
    <col min="4" max="4" width="9.1640625" style="352"/>
    <col min="5" max="256" width="9.1640625" style="351"/>
    <col min="257" max="257" width="7.1640625" style="351" customWidth="1"/>
    <col min="258" max="258" width="25.33203125" style="351" customWidth="1"/>
    <col min="259" max="259" width="94.6640625" style="351" customWidth="1"/>
    <col min="260" max="512" width="9.1640625" style="351"/>
    <col min="513" max="513" width="7.1640625" style="351" customWidth="1"/>
    <col min="514" max="514" width="25.33203125" style="351" customWidth="1"/>
    <col min="515" max="515" width="94.6640625" style="351" customWidth="1"/>
    <col min="516" max="768" width="9.1640625" style="351"/>
    <col min="769" max="769" width="7.1640625" style="351" customWidth="1"/>
    <col min="770" max="770" width="25.33203125" style="351" customWidth="1"/>
    <col min="771" max="771" width="94.6640625" style="351" customWidth="1"/>
    <col min="772" max="1024" width="9.1640625" style="351"/>
    <col min="1025" max="1025" width="7.1640625" style="351" customWidth="1"/>
    <col min="1026" max="1026" width="25.33203125" style="351" customWidth="1"/>
    <col min="1027" max="1027" width="94.6640625" style="351" customWidth="1"/>
    <col min="1028" max="1280" width="9.1640625" style="351"/>
    <col min="1281" max="1281" width="7.1640625" style="351" customWidth="1"/>
    <col min="1282" max="1282" width="25.33203125" style="351" customWidth="1"/>
    <col min="1283" max="1283" width="94.6640625" style="351" customWidth="1"/>
    <col min="1284" max="1536" width="9.1640625" style="351"/>
    <col min="1537" max="1537" width="7.1640625" style="351" customWidth="1"/>
    <col min="1538" max="1538" width="25.33203125" style="351" customWidth="1"/>
    <col min="1539" max="1539" width="94.6640625" style="351" customWidth="1"/>
    <col min="1540" max="1792" width="9.1640625" style="351"/>
    <col min="1793" max="1793" width="7.1640625" style="351" customWidth="1"/>
    <col min="1794" max="1794" width="25.33203125" style="351" customWidth="1"/>
    <col min="1795" max="1795" width="94.6640625" style="351" customWidth="1"/>
    <col min="1796" max="2048" width="9.1640625" style="351"/>
    <col min="2049" max="2049" width="7.1640625" style="351" customWidth="1"/>
    <col min="2050" max="2050" width="25.33203125" style="351" customWidth="1"/>
    <col min="2051" max="2051" width="94.6640625" style="351" customWidth="1"/>
    <col min="2052" max="2304" width="9.1640625" style="351"/>
    <col min="2305" max="2305" width="7.1640625" style="351" customWidth="1"/>
    <col min="2306" max="2306" width="25.33203125" style="351" customWidth="1"/>
    <col min="2307" max="2307" width="94.6640625" style="351" customWidth="1"/>
    <col min="2308" max="2560" width="9.1640625" style="351"/>
    <col min="2561" max="2561" width="7.1640625" style="351" customWidth="1"/>
    <col min="2562" max="2562" width="25.33203125" style="351" customWidth="1"/>
    <col min="2563" max="2563" width="94.6640625" style="351" customWidth="1"/>
    <col min="2564" max="2816" width="9.1640625" style="351"/>
    <col min="2817" max="2817" width="7.1640625" style="351" customWidth="1"/>
    <col min="2818" max="2818" width="25.33203125" style="351" customWidth="1"/>
    <col min="2819" max="2819" width="94.6640625" style="351" customWidth="1"/>
    <col min="2820" max="3072" width="9.1640625" style="351"/>
    <col min="3073" max="3073" width="7.1640625" style="351" customWidth="1"/>
    <col min="3074" max="3074" width="25.33203125" style="351" customWidth="1"/>
    <col min="3075" max="3075" width="94.6640625" style="351" customWidth="1"/>
    <col min="3076" max="3328" width="9.1640625" style="351"/>
    <col min="3329" max="3329" width="7.1640625" style="351" customWidth="1"/>
    <col min="3330" max="3330" width="25.33203125" style="351" customWidth="1"/>
    <col min="3331" max="3331" width="94.6640625" style="351" customWidth="1"/>
    <col min="3332" max="3584" width="9.1640625" style="351"/>
    <col min="3585" max="3585" width="7.1640625" style="351" customWidth="1"/>
    <col min="3586" max="3586" width="25.33203125" style="351" customWidth="1"/>
    <col min="3587" max="3587" width="94.6640625" style="351" customWidth="1"/>
    <col min="3588" max="3840" width="9.1640625" style="351"/>
    <col min="3841" max="3841" width="7.1640625" style="351" customWidth="1"/>
    <col min="3842" max="3842" width="25.33203125" style="351" customWidth="1"/>
    <col min="3843" max="3843" width="94.6640625" style="351" customWidth="1"/>
    <col min="3844" max="4096" width="9.1640625" style="351"/>
    <col min="4097" max="4097" width="7.1640625" style="351" customWidth="1"/>
    <col min="4098" max="4098" width="25.33203125" style="351" customWidth="1"/>
    <col min="4099" max="4099" width="94.6640625" style="351" customWidth="1"/>
    <col min="4100" max="4352" width="9.1640625" style="351"/>
    <col min="4353" max="4353" width="7.1640625" style="351" customWidth="1"/>
    <col min="4354" max="4354" width="25.33203125" style="351" customWidth="1"/>
    <col min="4355" max="4355" width="94.6640625" style="351" customWidth="1"/>
    <col min="4356" max="4608" width="9.1640625" style="351"/>
    <col min="4609" max="4609" width="7.1640625" style="351" customWidth="1"/>
    <col min="4610" max="4610" width="25.33203125" style="351" customWidth="1"/>
    <col min="4611" max="4611" width="94.6640625" style="351" customWidth="1"/>
    <col min="4612" max="4864" width="9.1640625" style="351"/>
    <col min="4865" max="4865" width="7.1640625" style="351" customWidth="1"/>
    <col min="4866" max="4866" width="25.33203125" style="351" customWidth="1"/>
    <col min="4867" max="4867" width="94.6640625" style="351" customWidth="1"/>
    <col min="4868" max="5120" width="9.1640625" style="351"/>
    <col min="5121" max="5121" width="7.1640625" style="351" customWidth="1"/>
    <col min="5122" max="5122" width="25.33203125" style="351" customWidth="1"/>
    <col min="5123" max="5123" width="94.6640625" style="351" customWidth="1"/>
    <col min="5124" max="5376" width="9.1640625" style="351"/>
    <col min="5377" max="5377" width="7.1640625" style="351" customWidth="1"/>
    <col min="5378" max="5378" width="25.33203125" style="351" customWidth="1"/>
    <col min="5379" max="5379" width="94.6640625" style="351" customWidth="1"/>
    <col min="5380" max="5632" width="9.1640625" style="351"/>
    <col min="5633" max="5633" width="7.1640625" style="351" customWidth="1"/>
    <col min="5634" max="5634" width="25.33203125" style="351" customWidth="1"/>
    <col min="5635" max="5635" width="94.6640625" style="351" customWidth="1"/>
    <col min="5636" max="5888" width="9.1640625" style="351"/>
    <col min="5889" max="5889" width="7.1640625" style="351" customWidth="1"/>
    <col min="5890" max="5890" width="25.33203125" style="351" customWidth="1"/>
    <col min="5891" max="5891" width="94.6640625" style="351" customWidth="1"/>
    <col min="5892" max="6144" width="9.1640625" style="351"/>
    <col min="6145" max="6145" width="7.1640625" style="351" customWidth="1"/>
    <col min="6146" max="6146" width="25.33203125" style="351" customWidth="1"/>
    <col min="6147" max="6147" width="94.6640625" style="351" customWidth="1"/>
    <col min="6148" max="6400" width="9.1640625" style="351"/>
    <col min="6401" max="6401" width="7.1640625" style="351" customWidth="1"/>
    <col min="6402" max="6402" width="25.33203125" style="351" customWidth="1"/>
    <col min="6403" max="6403" width="94.6640625" style="351" customWidth="1"/>
    <col min="6404" max="6656" width="9.1640625" style="351"/>
    <col min="6657" max="6657" width="7.1640625" style="351" customWidth="1"/>
    <col min="6658" max="6658" width="25.33203125" style="351" customWidth="1"/>
    <col min="6659" max="6659" width="94.6640625" style="351" customWidth="1"/>
    <col min="6660" max="6912" width="9.1640625" style="351"/>
    <col min="6913" max="6913" width="7.1640625" style="351" customWidth="1"/>
    <col min="6914" max="6914" width="25.33203125" style="351" customWidth="1"/>
    <col min="6915" max="6915" width="94.6640625" style="351" customWidth="1"/>
    <col min="6916" max="7168" width="9.1640625" style="351"/>
    <col min="7169" max="7169" width="7.1640625" style="351" customWidth="1"/>
    <col min="7170" max="7170" width="25.33203125" style="351" customWidth="1"/>
    <col min="7171" max="7171" width="94.6640625" style="351" customWidth="1"/>
    <col min="7172" max="7424" width="9.1640625" style="351"/>
    <col min="7425" max="7425" width="7.1640625" style="351" customWidth="1"/>
    <col min="7426" max="7426" width="25.33203125" style="351" customWidth="1"/>
    <col min="7427" max="7427" width="94.6640625" style="351" customWidth="1"/>
    <col min="7428" max="7680" width="9.1640625" style="351"/>
    <col min="7681" max="7681" width="7.1640625" style="351" customWidth="1"/>
    <col min="7682" max="7682" width="25.33203125" style="351" customWidth="1"/>
    <col min="7683" max="7683" width="94.6640625" style="351" customWidth="1"/>
    <col min="7684" max="7936" width="9.1640625" style="351"/>
    <col min="7937" max="7937" width="7.1640625" style="351" customWidth="1"/>
    <col min="7938" max="7938" width="25.33203125" style="351" customWidth="1"/>
    <col min="7939" max="7939" width="94.6640625" style="351" customWidth="1"/>
    <col min="7940" max="8192" width="9.1640625" style="351"/>
    <col min="8193" max="8193" width="7.1640625" style="351" customWidth="1"/>
    <col min="8194" max="8194" width="25.33203125" style="351" customWidth="1"/>
    <col min="8195" max="8195" width="94.6640625" style="351" customWidth="1"/>
    <col min="8196" max="8448" width="9.1640625" style="351"/>
    <col min="8449" max="8449" width="7.1640625" style="351" customWidth="1"/>
    <col min="8450" max="8450" width="25.33203125" style="351" customWidth="1"/>
    <col min="8451" max="8451" width="94.6640625" style="351" customWidth="1"/>
    <col min="8452" max="8704" width="9.1640625" style="351"/>
    <col min="8705" max="8705" width="7.1640625" style="351" customWidth="1"/>
    <col min="8706" max="8706" width="25.33203125" style="351" customWidth="1"/>
    <col min="8707" max="8707" width="94.6640625" style="351" customWidth="1"/>
    <col min="8708" max="8960" width="9.1640625" style="351"/>
    <col min="8961" max="8961" width="7.1640625" style="351" customWidth="1"/>
    <col min="8962" max="8962" width="25.33203125" style="351" customWidth="1"/>
    <col min="8963" max="8963" width="94.6640625" style="351" customWidth="1"/>
    <col min="8964" max="9216" width="9.1640625" style="351"/>
    <col min="9217" max="9217" width="7.1640625" style="351" customWidth="1"/>
    <col min="9218" max="9218" width="25.33203125" style="351" customWidth="1"/>
    <col min="9219" max="9219" width="94.6640625" style="351" customWidth="1"/>
    <col min="9220" max="9472" width="9.1640625" style="351"/>
    <col min="9473" max="9473" width="7.1640625" style="351" customWidth="1"/>
    <col min="9474" max="9474" width="25.33203125" style="351" customWidth="1"/>
    <col min="9475" max="9475" width="94.6640625" style="351" customWidth="1"/>
    <col min="9476" max="9728" width="9.1640625" style="351"/>
    <col min="9729" max="9729" width="7.1640625" style="351" customWidth="1"/>
    <col min="9730" max="9730" width="25.33203125" style="351" customWidth="1"/>
    <col min="9731" max="9731" width="94.6640625" style="351" customWidth="1"/>
    <col min="9732" max="9984" width="9.1640625" style="351"/>
    <col min="9985" max="9985" width="7.1640625" style="351" customWidth="1"/>
    <col min="9986" max="9986" width="25.33203125" style="351" customWidth="1"/>
    <col min="9987" max="9987" width="94.6640625" style="351" customWidth="1"/>
    <col min="9988" max="10240" width="9.1640625" style="351"/>
    <col min="10241" max="10241" width="7.1640625" style="351" customWidth="1"/>
    <col min="10242" max="10242" width="25.33203125" style="351" customWidth="1"/>
    <col min="10243" max="10243" width="94.6640625" style="351" customWidth="1"/>
    <col min="10244" max="10496" width="9.1640625" style="351"/>
    <col min="10497" max="10497" width="7.1640625" style="351" customWidth="1"/>
    <col min="10498" max="10498" width="25.33203125" style="351" customWidth="1"/>
    <col min="10499" max="10499" width="94.6640625" style="351" customWidth="1"/>
    <col min="10500" max="10752" width="9.1640625" style="351"/>
    <col min="10753" max="10753" width="7.1640625" style="351" customWidth="1"/>
    <col min="10754" max="10754" width="25.33203125" style="351" customWidth="1"/>
    <col min="10755" max="10755" width="94.6640625" style="351" customWidth="1"/>
    <col min="10756" max="11008" width="9.1640625" style="351"/>
    <col min="11009" max="11009" width="7.1640625" style="351" customWidth="1"/>
    <col min="11010" max="11010" width="25.33203125" style="351" customWidth="1"/>
    <col min="11011" max="11011" width="94.6640625" style="351" customWidth="1"/>
    <col min="11012" max="11264" width="9.1640625" style="351"/>
    <col min="11265" max="11265" width="7.1640625" style="351" customWidth="1"/>
    <col min="11266" max="11266" width="25.33203125" style="351" customWidth="1"/>
    <col min="11267" max="11267" width="94.6640625" style="351" customWidth="1"/>
    <col min="11268" max="11520" width="9.1640625" style="351"/>
    <col min="11521" max="11521" width="7.1640625" style="351" customWidth="1"/>
    <col min="11522" max="11522" width="25.33203125" style="351" customWidth="1"/>
    <col min="11523" max="11523" width="94.6640625" style="351" customWidth="1"/>
    <col min="11524" max="11776" width="9.1640625" style="351"/>
    <col min="11777" max="11777" width="7.1640625" style="351" customWidth="1"/>
    <col min="11778" max="11778" width="25.33203125" style="351" customWidth="1"/>
    <col min="11779" max="11779" width="94.6640625" style="351" customWidth="1"/>
    <col min="11780" max="12032" width="9.1640625" style="351"/>
    <col min="12033" max="12033" width="7.1640625" style="351" customWidth="1"/>
    <col min="12034" max="12034" width="25.33203125" style="351" customWidth="1"/>
    <col min="12035" max="12035" width="94.6640625" style="351" customWidth="1"/>
    <col min="12036" max="12288" width="9.1640625" style="351"/>
    <col min="12289" max="12289" width="7.1640625" style="351" customWidth="1"/>
    <col min="12290" max="12290" width="25.33203125" style="351" customWidth="1"/>
    <col min="12291" max="12291" width="94.6640625" style="351" customWidth="1"/>
    <col min="12292" max="12544" width="9.1640625" style="351"/>
    <col min="12545" max="12545" width="7.1640625" style="351" customWidth="1"/>
    <col min="12546" max="12546" width="25.33203125" style="351" customWidth="1"/>
    <col min="12547" max="12547" width="94.6640625" style="351" customWidth="1"/>
    <col min="12548" max="12800" width="9.1640625" style="351"/>
    <col min="12801" max="12801" width="7.1640625" style="351" customWidth="1"/>
    <col min="12802" max="12802" width="25.33203125" style="351" customWidth="1"/>
    <col min="12803" max="12803" width="94.6640625" style="351" customWidth="1"/>
    <col min="12804" max="13056" width="9.1640625" style="351"/>
    <col min="13057" max="13057" width="7.1640625" style="351" customWidth="1"/>
    <col min="13058" max="13058" width="25.33203125" style="351" customWidth="1"/>
    <col min="13059" max="13059" width="94.6640625" style="351" customWidth="1"/>
    <col min="13060" max="13312" width="9.1640625" style="351"/>
    <col min="13313" max="13313" width="7.1640625" style="351" customWidth="1"/>
    <col min="13314" max="13314" width="25.33203125" style="351" customWidth="1"/>
    <col min="13315" max="13315" width="94.6640625" style="351" customWidth="1"/>
    <col min="13316" max="13568" width="9.1640625" style="351"/>
    <col min="13569" max="13569" width="7.1640625" style="351" customWidth="1"/>
    <col min="13570" max="13570" width="25.33203125" style="351" customWidth="1"/>
    <col min="13571" max="13571" width="94.6640625" style="351" customWidth="1"/>
    <col min="13572" max="13824" width="9.1640625" style="351"/>
    <col min="13825" max="13825" width="7.1640625" style="351" customWidth="1"/>
    <col min="13826" max="13826" width="25.33203125" style="351" customWidth="1"/>
    <col min="13827" max="13827" width="94.6640625" style="351" customWidth="1"/>
    <col min="13828" max="14080" width="9.1640625" style="351"/>
    <col min="14081" max="14081" width="7.1640625" style="351" customWidth="1"/>
    <col min="14082" max="14082" width="25.33203125" style="351" customWidth="1"/>
    <col min="14083" max="14083" width="94.6640625" style="351" customWidth="1"/>
    <col min="14084" max="14336" width="9.1640625" style="351"/>
    <col min="14337" max="14337" width="7.1640625" style="351" customWidth="1"/>
    <col min="14338" max="14338" width="25.33203125" style="351" customWidth="1"/>
    <col min="14339" max="14339" width="94.6640625" style="351" customWidth="1"/>
    <col min="14340" max="14592" width="9.1640625" style="351"/>
    <col min="14593" max="14593" width="7.1640625" style="351" customWidth="1"/>
    <col min="14594" max="14594" width="25.33203125" style="351" customWidth="1"/>
    <col min="14595" max="14595" width="94.6640625" style="351" customWidth="1"/>
    <col min="14596" max="14848" width="9.1640625" style="351"/>
    <col min="14849" max="14849" width="7.1640625" style="351" customWidth="1"/>
    <col min="14850" max="14850" width="25.33203125" style="351" customWidth="1"/>
    <col min="14851" max="14851" width="94.6640625" style="351" customWidth="1"/>
    <col min="14852" max="15104" width="9.1640625" style="351"/>
    <col min="15105" max="15105" width="7.1640625" style="351" customWidth="1"/>
    <col min="15106" max="15106" width="25.33203125" style="351" customWidth="1"/>
    <col min="15107" max="15107" width="94.6640625" style="351" customWidth="1"/>
    <col min="15108" max="15360" width="9.1640625" style="351"/>
    <col min="15361" max="15361" width="7.1640625" style="351" customWidth="1"/>
    <col min="15362" max="15362" width="25.33203125" style="351" customWidth="1"/>
    <col min="15363" max="15363" width="94.6640625" style="351" customWidth="1"/>
    <col min="15364" max="15616" width="9.1640625" style="351"/>
    <col min="15617" max="15617" width="7.1640625" style="351" customWidth="1"/>
    <col min="15618" max="15618" width="25.33203125" style="351" customWidth="1"/>
    <col min="15619" max="15619" width="94.6640625" style="351" customWidth="1"/>
    <col min="15620" max="15872" width="9.1640625" style="351"/>
    <col min="15873" max="15873" width="7.1640625" style="351" customWidth="1"/>
    <col min="15874" max="15874" width="25.33203125" style="351" customWidth="1"/>
    <col min="15875" max="15875" width="94.6640625" style="351" customWidth="1"/>
    <col min="15876" max="16128" width="9.1640625" style="351"/>
    <col min="16129" max="16129" width="7.1640625" style="351" customWidth="1"/>
    <col min="16130" max="16130" width="25.33203125" style="351" customWidth="1"/>
    <col min="16131" max="16131" width="94.6640625" style="351" customWidth="1"/>
    <col min="16132" max="16384" width="9.1640625" style="351"/>
  </cols>
  <sheetData>
    <row r="1" spans="1:19" s="84" customFormat="1" x14ac:dyDescent="0.2">
      <c r="A1" s="175" t="s">
        <v>0</v>
      </c>
      <c r="B1" s="340"/>
      <c r="C1" s="341">
        <f>'Tender Cover Sheet'!C12</f>
        <v>0</v>
      </c>
      <c r="D1" s="89"/>
      <c r="G1" s="342"/>
      <c r="L1" s="342"/>
      <c r="M1" s="343"/>
      <c r="N1" s="344"/>
      <c r="O1" s="166"/>
      <c r="Q1" s="345"/>
      <c r="R1" s="166"/>
      <c r="S1" s="346"/>
    </row>
    <row r="2" spans="1:19" s="84" customFormat="1" ht="53.5" customHeight="1" x14ac:dyDescent="0.2">
      <c r="A2" s="175" t="s">
        <v>1</v>
      </c>
      <c r="B2" s="340"/>
      <c r="C2" s="347" t="str">
        <f>'Tender Cover Sheet'!C14</f>
        <v>STANDARDISATION, RATIONALISATION AND TESTING OF MEDIUM VOLTAGE RING MAIN UNITS (RMUS) AND RMUS WITH INTERGRATED CONTROL PLANT SOLUTION CONSISTING OF REMOTE TERMINAL UNITS (RTU) AND DEFINED PROTECTION SYSTEMS</v>
      </c>
      <c r="G2" s="342"/>
      <c r="K2" s="348"/>
      <c r="L2" s="349"/>
      <c r="M2" s="266"/>
      <c r="N2" s="344"/>
      <c r="O2" s="166"/>
      <c r="Q2" s="345"/>
      <c r="R2" s="166"/>
      <c r="S2" s="346"/>
    </row>
    <row r="3" spans="1:19" s="84" customFormat="1" x14ac:dyDescent="0.2">
      <c r="A3" s="175" t="s">
        <v>2</v>
      </c>
      <c r="B3" s="340"/>
      <c r="C3" s="347">
        <f>'Tender Cover Sheet'!C16</f>
        <v>0</v>
      </c>
      <c r="G3" s="342"/>
      <c r="K3" s="348"/>
      <c r="L3" s="349"/>
      <c r="M3" s="266"/>
      <c r="N3" s="344"/>
      <c r="O3" s="166"/>
      <c r="Q3" s="345"/>
      <c r="R3" s="166"/>
      <c r="S3" s="346"/>
    </row>
    <row r="4" spans="1:19" s="84" customFormat="1" x14ac:dyDescent="0.2">
      <c r="A4" s="175" t="s">
        <v>46</v>
      </c>
      <c r="B4" s="340"/>
      <c r="C4" s="341" t="str">
        <f>'Tender Cover Sheet'!C18</f>
        <v xml:space="preserve">Main Offer </v>
      </c>
      <c r="G4" s="342"/>
      <c r="K4" s="348"/>
      <c r="L4" s="349"/>
      <c r="M4" s="266"/>
      <c r="N4" s="344"/>
      <c r="O4" s="166"/>
      <c r="Q4" s="345"/>
      <c r="R4" s="166"/>
      <c r="S4" s="346"/>
    </row>
    <row r="5" spans="1:19" s="84" customFormat="1" x14ac:dyDescent="0.2">
      <c r="A5" s="89"/>
      <c r="B5" s="76"/>
      <c r="C5" s="100"/>
      <c r="G5" s="342"/>
      <c r="K5" s="348"/>
      <c r="L5" s="349"/>
      <c r="M5" s="266"/>
      <c r="N5" s="344"/>
      <c r="O5" s="166"/>
      <c r="Q5" s="345"/>
      <c r="R5" s="166"/>
      <c r="S5" s="346"/>
    </row>
    <row r="6" spans="1:19" x14ac:dyDescent="0.2">
      <c r="A6" s="350" t="s">
        <v>47</v>
      </c>
      <c r="D6" s="351"/>
    </row>
    <row r="7" spans="1:19" x14ac:dyDescent="0.2">
      <c r="C7" s="352"/>
      <c r="D7" s="351"/>
      <c r="E7" s="76"/>
    </row>
    <row r="8" spans="1:19" ht="38.25" customHeight="1" x14ac:dyDescent="0.2">
      <c r="A8" s="353">
        <v>1</v>
      </c>
      <c r="B8" s="414" t="s">
        <v>48</v>
      </c>
      <c r="C8" s="414"/>
      <c r="D8" s="351"/>
      <c r="E8" s="76"/>
    </row>
    <row r="9" spans="1:19" ht="35" customHeight="1" x14ac:dyDescent="0.2">
      <c r="A9" s="353">
        <v>2</v>
      </c>
      <c r="B9" s="414" t="s">
        <v>49</v>
      </c>
      <c r="C9" s="414"/>
      <c r="D9" s="351"/>
      <c r="E9" s="76"/>
    </row>
    <row r="10" spans="1:19" ht="53.5" customHeight="1" x14ac:dyDescent="0.2">
      <c r="A10" s="353">
        <v>3</v>
      </c>
      <c r="B10" s="414" t="s">
        <v>280</v>
      </c>
      <c r="C10" s="414"/>
      <c r="D10" s="351"/>
      <c r="E10" s="76"/>
    </row>
    <row r="11" spans="1:19" ht="45" customHeight="1" x14ac:dyDescent="0.2">
      <c r="A11" s="353">
        <v>4</v>
      </c>
      <c r="B11" s="415" t="s">
        <v>50</v>
      </c>
      <c r="C11" s="415"/>
      <c r="D11" s="351"/>
      <c r="E11" s="76"/>
    </row>
    <row r="12" spans="1:19" s="355" customFormat="1" x14ac:dyDescent="0.2">
      <c r="A12" s="354"/>
      <c r="B12" s="351"/>
      <c r="C12" s="352"/>
      <c r="D12" s="351"/>
      <c r="E12" s="76"/>
    </row>
    <row r="13" spans="1:19" x14ac:dyDescent="0.2">
      <c r="A13" s="354"/>
      <c r="C13" s="352"/>
      <c r="D13" s="351"/>
      <c r="E13" s="76"/>
      <c r="M13" s="351" t="s">
        <v>279</v>
      </c>
    </row>
    <row r="14" spans="1:19" ht="38.25" customHeight="1" x14ac:dyDescent="0.2">
      <c r="A14" s="356">
        <v>5</v>
      </c>
      <c r="B14" s="357" t="s">
        <v>51</v>
      </c>
      <c r="C14" s="356"/>
      <c r="D14" s="355"/>
      <c r="E14" s="358"/>
    </row>
    <row r="15" spans="1:19" ht="56" x14ac:dyDescent="0.2">
      <c r="A15" s="354"/>
      <c r="B15" s="359" t="s">
        <v>52</v>
      </c>
      <c r="C15" s="360" t="s">
        <v>53</v>
      </c>
      <c r="D15" s="351"/>
      <c r="E15" s="76"/>
    </row>
    <row r="16" spans="1:19" ht="56" x14ac:dyDescent="0.2">
      <c r="A16" s="354"/>
      <c r="B16" s="361" t="s">
        <v>54</v>
      </c>
      <c r="C16" s="362" t="s">
        <v>278</v>
      </c>
      <c r="D16" s="351"/>
      <c r="E16" s="76"/>
      <c r="I16" s="412"/>
      <c r="J16" s="412"/>
      <c r="K16" s="412"/>
      <c r="L16" s="412"/>
      <c r="M16" s="412"/>
      <c r="N16" s="412"/>
      <c r="O16" s="412"/>
      <c r="P16" s="412"/>
    </row>
    <row r="17" spans="1:16" ht="24" customHeight="1" x14ac:dyDescent="0.2">
      <c r="A17" s="354"/>
      <c r="B17" s="361" t="s">
        <v>55</v>
      </c>
      <c r="C17" s="362" t="s">
        <v>56</v>
      </c>
      <c r="D17" s="351"/>
      <c r="E17" s="76"/>
      <c r="I17" s="412"/>
      <c r="J17" s="412"/>
      <c r="K17" s="412"/>
      <c r="L17" s="412"/>
      <c r="M17" s="412"/>
      <c r="N17" s="412"/>
      <c r="O17" s="412"/>
      <c r="P17" s="412"/>
    </row>
    <row r="18" spans="1:16" ht="56" x14ac:dyDescent="0.2">
      <c r="A18" s="354"/>
      <c r="B18" s="361" t="s">
        <v>57</v>
      </c>
      <c r="C18" s="362" t="s">
        <v>309</v>
      </c>
      <c r="D18" s="351"/>
      <c r="E18" s="76"/>
    </row>
    <row r="19" spans="1:16" ht="14" x14ac:dyDescent="0.2">
      <c r="A19" s="354"/>
      <c r="B19" s="361" t="s">
        <v>291</v>
      </c>
      <c r="C19" s="408" t="s">
        <v>308</v>
      </c>
      <c r="D19" s="351"/>
      <c r="E19" s="76"/>
    </row>
    <row r="20" spans="1:16" ht="56" x14ac:dyDescent="0.2">
      <c r="A20" s="354"/>
      <c r="B20" s="361" t="s">
        <v>289</v>
      </c>
      <c r="C20" s="362" t="s">
        <v>270</v>
      </c>
      <c r="D20" s="351"/>
      <c r="E20" s="76"/>
    </row>
    <row r="21" spans="1:16" ht="14" x14ac:dyDescent="0.2">
      <c r="A21" s="354"/>
      <c r="B21" s="361" t="s">
        <v>290</v>
      </c>
      <c r="C21" s="376" t="s">
        <v>307</v>
      </c>
      <c r="D21" s="351"/>
      <c r="E21" s="76"/>
    </row>
    <row r="22" spans="1:16" ht="28" hidden="1" x14ac:dyDescent="0.2">
      <c r="A22" s="354"/>
      <c r="B22" s="361" t="s">
        <v>269</v>
      </c>
      <c r="C22" s="362" t="s">
        <v>271</v>
      </c>
      <c r="D22" s="351"/>
      <c r="E22" s="76"/>
    </row>
    <row r="23" spans="1:16" x14ac:dyDescent="0.2">
      <c r="A23" s="354"/>
      <c r="B23" s="361"/>
      <c r="C23" s="362"/>
      <c r="D23" s="351"/>
      <c r="E23" s="76"/>
    </row>
    <row r="24" spans="1:16" x14ac:dyDescent="0.2">
      <c r="A24" s="354"/>
      <c r="B24" s="350"/>
      <c r="C24" s="363"/>
      <c r="D24" s="351"/>
      <c r="E24" s="76"/>
    </row>
    <row r="25" spans="1:16" x14ac:dyDescent="0.2">
      <c r="A25" s="354"/>
      <c r="C25" s="352"/>
      <c r="D25" s="351"/>
      <c r="E25" s="76"/>
    </row>
    <row r="26" spans="1:16" x14ac:dyDescent="0.2">
      <c r="A26" s="353">
        <v>6</v>
      </c>
      <c r="B26" s="413" t="s">
        <v>58</v>
      </c>
      <c r="C26" s="413"/>
      <c r="D26" s="413"/>
      <c r="E26" s="76"/>
    </row>
    <row r="27" spans="1:16" x14ac:dyDescent="0.2">
      <c r="A27" s="413" t="s">
        <v>59</v>
      </c>
      <c r="B27" s="413"/>
      <c r="C27" s="413"/>
      <c r="D27" s="413"/>
    </row>
    <row r="28" spans="1:16" ht="66" customHeight="1" x14ac:dyDescent="0.2">
      <c r="A28" s="364"/>
      <c r="B28" s="365" t="s">
        <v>60</v>
      </c>
      <c r="C28" s="366"/>
      <c r="D28" s="367"/>
      <c r="F28" s="248"/>
    </row>
    <row r="29" spans="1:16" x14ac:dyDescent="0.2">
      <c r="A29" s="368"/>
      <c r="B29" s="369" t="s">
        <v>61</v>
      </c>
      <c r="C29" s="370"/>
      <c r="D29" s="371"/>
    </row>
    <row r="30" spans="1:16" ht="14" x14ac:dyDescent="0.2">
      <c r="A30" s="372"/>
      <c r="B30" s="373" t="s">
        <v>62</v>
      </c>
      <c r="C30" s="374"/>
      <c r="D30" s="375"/>
    </row>
    <row r="31" spans="1:16" x14ac:dyDescent="0.2">
      <c r="C31" s="352"/>
      <c r="D31" s="351"/>
      <c r="E31" s="76"/>
    </row>
    <row r="40" spans="3:5" x14ac:dyDescent="0.2">
      <c r="E40" s="76"/>
    </row>
    <row r="41" spans="3:5" x14ac:dyDescent="0.2">
      <c r="E41" s="76"/>
    </row>
    <row r="42" spans="3:5" x14ac:dyDescent="0.2">
      <c r="E42" s="76"/>
    </row>
    <row r="43" spans="3:5" x14ac:dyDescent="0.2">
      <c r="E43" s="76"/>
    </row>
    <row r="44" spans="3:5" x14ac:dyDescent="0.2">
      <c r="C44" s="352"/>
      <c r="D44" s="351"/>
      <c r="E44" s="76"/>
    </row>
    <row r="45" spans="3:5" x14ac:dyDescent="0.2">
      <c r="D45" s="351"/>
      <c r="E45" s="76"/>
    </row>
    <row r="46" spans="3:5" x14ac:dyDescent="0.2">
      <c r="D46" s="351"/>
      <c r="E46" s="76"/>
    </row>
    <row r="47" spans="3:5" x14ac:dyDescent="0.2">
      <c r="D47" s="351"/>
      <c r="E47" s="76"/>
    </row>
    <row r="48" spans="3:5" x14ac:dyDescent="0.2">
      <c r="D48" s="351"/>
      <c r="E48" s="76"/>
    </row>
  </sheetData>
  <mergeCells count="8">
    <mergeCell ref="I16:P16"/>
    <mergeCell ref="I17:P17"/>
    <mergeCell ref="B26:D26"/>
    <mergeCell ref="A27:D27"/>
    <mergeCell ref="B8:C8"/>
    <mergeCell ref="B9:C9"/>
    <mergeCell ref="B10:C10"/>
    <mergeCell ref="B11:C11"/>
  </mergeCells>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5"/>
  <sheetViews>
    <sheetView showGridLines="0" view="pageBreakPreview" zoomScaleNormal="60" zoomScaleSheetLayoutView="100" zoomScalePageLayoutView="60" workbookViewId="0">
      <selection activeCell="C14" sqref="C14"/>
    </sheetView>
  </sheetViews>
  <sheetFormatPr baseColWidth="10" defaultColWidth="8.83203125" defaultRowHeight="13" x14ac:dyDescent="0.2"/>
  <cols>
    <col min="1" max="1" width="4.33203125" style="80" customWidth="1"/>
    <col min="2" max="2" width="54.6640625" style="80" customWidth="1"/>
    <col min="3" max="3" width="59" style="80" customWidth="1"/>
    <col min="4" max="4" width="4.1640625" style="80" customWidth="1"/>
    <col min="5" max="256" width="9.1640625" style="80"/>
    <col min="257" max="257" width="4.33203125" style="80" customWidth="1"/>
    <col min="258" max="258" width="54.6640625" style="80" customWidth="1"/>
    <col min="259" max="259" width="59" style="80" customWidth="1"/>
    <col min="260" max="260" width="4.1640625" style="80" customWidth="1"/>
    <col min="261" max="512" width="9.1640625" style="80"/>
    <col min="513" max="513" width="4.33203125" style="80" customWidth="1"/>
    <col min="514" max="514" width="54.6640625" style="80" customWidth="1"/>
    <col min="515" max="515" width="59" style="80" customWidth="1"/>
    <col min="516" max="516" width="4.1640625" style="80" customWidth="1"/>
    <col min="517" max="768" width="9.1640625" style="80"/>
    <col min="769" max="769" width="4.33203125" style="80" customWidth="1"/>
    <col min="770" max="770" width="54.6640625" style="80" customWidth="1"/>
    <col min="771" max="771" width="59" style="80" customWidth="1"/>
    <col min="772" max="772" width="4.1640625" style="80" customWidth="1"/>
    <col min="773" max="1024" width="9.1640625" style="80"/>
    <col min="1025" max="1025" width="4.33203125" style="80" customWidth="1"/>
    <col min="1026" max="1026" width="54.6640625" style="80" customWidth="1"/>
    <col min="1027" max="1027" width="59" style="80" customWidth="1"/>
    <col min="1028" max="1028" width="4.1640625" style="80" customWidth="1"/>
    <col min="1029" max="1280" width="9.1640625" style="80"/>
    <col min="1281" max="1281" width="4.33203125" style="80" customWidth="1"/>
    <col min="1282" max="1282" width="54.6640625" style="80" customWidth="1"/>
    <col min="1283" max="1283" width="59" style="80" customWidth="1"/>
    <col min="1284" max="1284" width="4.1640625" style="80" customWidth="1"/>
    <col min="1285" max="1536" width="9.1640625" style="80"/>
    <col min="1537" max="1537" width="4.33203125" style="80" customWidth="1"/>
    <col min="1538" max="1538" width="54.6640625" style="80" customWidth="1"/>
    <col min="1539" max="1539" width="59" style="80" customWidth="1"/>
    <col min="1540" max="1540" width="4.1640625" style="80" customWidth="1"/>
    <col min="1541" max="1792" width="9.1640625" style="80"/>
    <col min="1793" max="1793" width="4.33203125" style="80" customWidth="1"/>
    <col min="1794" max="1794" width="54.6640625" style="80" customWidth="1"/>
    <col min="1795" max="1795" width="59" style="80" customWidth="1"/>
    <col min="1796" max="1796" width="4.1640625" style="80" customWidth="1"/>
    <col min="1797" max="2048" width="9.1640625" style="80"/>
    <col min="2049" max="2049" width="4.33203125" style="80" customWidth="1"/>
    <col min="2050" max="2050" width="54.6640625" style="80" customWidth="1"/>
    <col min="2051" max="2051" width="59" style="80" customWidth="1"/>
    <col min="2052" max="2052" width="4.1640625" style="80" customWidth="1"/>
    <col min="2053" max="2304" width="9.1640625" style="80"/>
    <col min="2305" max="2305" width="4.33203125" style="80" customWidth="1"/>
    <col min="2306" max="2306" width="54.6640625" style="80" customWidth="1"/>
    <col min="2307" max="2307" width="59" style="80" customWidth="1"/>
    <col min="2308" max="2308" width="4.1640625" style="80" customWidth="1"/>
    <col min="2309" max="2560" width="9.1640625" style="80"/>
    <col min="2561" max="2561" width="4.33203125" style="80" customWidth="1"/>
    <col min="2562" max="2562" width="54.6640625" style="80" customWidth="1"/>
    <col min="2563" max="2563" width="59" style="80" customWidth="1"/>
    <col min="2564" max="2564" width="4.1640625" style="80" customWidth="1"/>
    <col min="2565" max="2816" width="9.1640625" style="80"/>
    <col min="2817" max="2817" width="4.33203125" style="80" customWidth="1"/>
    <col min="2818" max="2818" width="54.6640625" style="80" customWidth="1"/>
    <col min="2819" max="2819" width="59" style="80" customWidth="1"/>
    <col min="2820" max="2820" width="4.1640625" style="80" customWidth="1"/>
    <col min="2821" max="3072" width="9.1640625" style="80"/>
    <col min="3073" max="3073" width="4.33203125" style="80" customWidth="1"/>
    <col min="3074" max="3074" width="54.6640625" style="80" customWidth="1"/>
    <col min="3075" max="3075" width="59" style="80" customWidth="1"/>
    <col min="3076" max="3076" width="4.1640625" style="80" customWidth="1"/>
    <col min="3077" max="3328" width="9.1640625" style="80"/>
    <col min="3329" max="3329" width="4.33203125" style="80" customWidth="1"/>
    <col min="3330" max="3330" width="54.6640625" style="80" customWidth="1"/>
    <col min="3331" max="3331" width="59" style="80" customWidth="1"/>
    <col min="3332" max="3332" width="4.1640625" style="80" customWidth="1"/>
    <col min="3333" max="3584" width="9.1640625" style="80"/>
    <col min="3585" max="3585" width="4.33203125" style="80" customWidth="1"/>
    <col min="3586" max="3586" width="54.6640625" style="80" customWidth="1"/>
    <col min="3587" max="3587" width="59" style="80" customWidth="1"/>
    <col min="3588" max="3588" width="4.1640625" style="80" customWidth="1"/>
    <col min="3589" max="3840" width="9.1640625" style="80"/>
    <col min="3841" max="3841" width="4.33203125" style="80" customWidth="1"/>
    <col min="3842" max="3842" width="54.6640625" style="80" customWidth="1"/>
    <col min="3843" max="3843" width="59" style="80" customWidth="1"/>
    <col min="3844" max="3844" width="4.1640625" style="80" customWidth="1"/>
    <col min="3845" max="4096" width="9.1640625" style="80"/>
    <col min="4097" max="4097" width="4.33203125" style="80" customWidth="1"/>
    <col min="4098" max="4098" width="54.6640625" style="80" customWidth="1"/>
    <col min="4099" max="4099" width="59" style="80" customWidth="1"/>
    <col min="4100" max="4100" width="4.1640625" style="80" customWidth="1"/>
    <col min="4101" max="4352" width="9.1640625" style="80"/>
    <col min="4353" max="4353" width="4.33203125" style="80" customWidth="1"/>
    <col min="4354" max="4354" width="54.6640625" style="80" customWidth="1"/>
    <col min="4355" max="4355" width="59" style="80" customWidth="1"/>
    <col min="4356" max="4356" width="4.1640625" style="80" customWidth="1"/>
    <col min="4357" max="4608" width="9.1640625" style="80"/>
    <col min="4609" max="4609" width="4.33203125" style="80" customWidth="1"/>
    <col min="4610" max="4610" width="54.6640625" style="80" customWidth="1"/>
    <col min="4611" max="4611" width="59" style="80" customWidth="1"/>
    <col min="4612" max="4612" width="4.1640625" style="80" customWidth="1"/>
    <col min="4613" max="4864" width="9.1640625" style="80"/>
    <col min="4865" max="4865" width="4.33203125" style="80" customWidth="1"/>
    <col min="4866" max="4866" width="54.6640625" style="80" customWidth="1"/>
    <col min="4867" max="4867" width="59" style="80" customWidth="1"/>
    <col min="4868" max="4868" width="4.1640625" style="80" customWidth="1"/>
    <col min="4869" max="5120" width="9.1640625" style="80"/>
    <col min="5121" max="5121" width="4.33203125" style="80" customWidth="1"/>
    <col min="5122" max="5122" width="54.6640625" style="80" customWidth="1"/>
    <col min="5123" max="5123" width="59" style="80" customWidth="1"/>
    <col min="5124" max="5124" width="4.1640625" style="80" customWidth="1"/>
    <col min="5125" max="5376" width="9.1640625" style="80"/>
    <col min="5377" max="5377" width="4.33203125" style="80" customWidth="1"/>
    <col min="5378" max="5378" width="54.6640625" style="80" customWidth="1"/>
    <col min="5379" max="5379" width="59" style="80" customWidth="1"/>
    <col min="5380" max="5380" width="4.1640625" style="80" customWidth="1"/>
    <col min="5381" max="5632" width="9.1640625" style="80"/>
    <col min="5633" max="5633" width="4.33203125" style="80" customWidth="1"/>
    <col min="5634" max="5634" width="54.6640625" style="80" customWidth="1"/>
    <col min="5635" max="5635" width="59" style="80" customWidth="1"/>
    <col min="5636" max="5636" width="4.1640625" style="80" customWidth="1"/>
    <col min="5637" max="5888" width="9.1640625" style="80"/>
    <col min="5889" max="5889" width="4.33203125" style="80" customWidth="1"/>
    <col min="5890" max="5890" width="54.6640625" style="80" customWidth="1"/>
    <col min="5891" max="5891" width="59" style="80" customWidth="1"/>
    <col min="5892" max="5892" width="4.1640625" style="80" customWidth="1"/>
    <col min="5893" max="6144" width="9.1640625" style="80"/>
    <col min="6145" max="6145" width="4.33203125" style="80" customWidth="1"/>
    <col min="6146" max="6146" width="54.6640625" style="80" customWidth="1"/>
    <col min="6147" max="6147" width="59" style="80" customWidth="1"/>
    <col min="6148" max="6148" width="4.1640625" style="80" customWidth="1"/>
    <col min="6149" max="6400" width="9.1640625" style="80"/>
    <col min="6401" max="6401" width="4.33203125" style="80" customWidth="1"/>
    <col min="6402" max="6402" width="54.6640625" style="80" customWidth="1"/>
    <col min="6403" max="6403" width="59" style="80" customWidth="1"/>
    <col min="6404" max="6404" width="4.1640625" style="80" customWidth="1"/>
    <col min="6405" max="6656" width="9.1640625" style="80"/>
    <col min="6657" max="6657" width="4.33203125" style="80" customWidth="1"/>
    <col min="6658" max="6658" width="54.6640625" style="80" customWidth="1"/>
    <col min="6659" max="6659" width="59" style="80" customWidth="1"/>
    <col min="6660" max="6660" width="4.1640625" style="80" customWidth="1"/>
    <col min="6661" max="6912" width="9.1640625" style="80"/>
    <col min="6913" max="6913" width="4.33203125" style="80" customWidth="1"/>
    <col min="6914" max="6914" width="54.6640625" style="80" customWidth="1"/>
    <col min="6915" max="6915" width="59" style="80" customWidth="1"/>
    <col min="6916" max="6916" width="4.1640625" style="80" customWidth="1"/>
    <col min="6917" max="7168" width="9.1640625" style="80"/>
    <col min="7169" max="7169" width="4.33203125" style="80" customWidth="1"/>
    <col min="7170" max="7170" width="54.6640625" style="80" customWidth="1"/>
    <col min="7171" max="7171" width="59" style="80" customWidth="1"/>
    <col min="7172" max="7172" width="4.1640625" style="80" customWidth="1"/>
    <col min="7173" max="7424" width="9.1640625" style="80"/>
    <col min="7425" max="7425" width="4.33203125" style="80" customWidth="1"/>
    <col min="7426" max="7426" width="54.6640625" style="80" customWidth="1"/>
    <col min="7427" max="7427" width="59" style="80" customWidth="1"/>
    <col min="7428" max="7428" width="4.1640625" style="80" customWidth="1"/>
    <col min="7429" max="7680" width="9.1640625" style="80"/>
    <col min="7681" max="7681" width="4.33203125" style="80" customWidth="1"/>
    <col min="7682" max="7682" width="54.6640625" style="80" customWidth="1"/>
    <col min="7683" max="7683" width="59" style="80" customWidth="1"/>
    <col min="7684" max="7684" width="4.1640625" style="80" customWidth="1"/>
    <col min="7685" max="7936" width="9.1640625" style="80"/>
    <col min="7937" max="7937" width="4.33203125" style="80" customWidth="1"/>
    <col min="7938" max="7938" width="54.6640625" style="80" customWidth="1"/>
    <col min="7939" max="7939" width="59" style="80" customWidth="1"/>
    <col min="7940" max="7940" width="4.1640625" style="80" customWidth="1"/>
    <col min="7941" max="8192" width="9.1640625" style="80"/>
    <col min="8193" max="8193" width="4.33203125" style="80" customWidth="1"/>
    <col min="8194" max="8194" width="54.6640625" style="80" customWidth="1"/>
    <col min="8195" max="8195" width="59" style="80" customWidth="1"/>
    <col min="8196" max="8196" width="4.1640625" style="80" customWidth="1"/>
    <col min="8197" max="8448" width="9.1640625" style="80"/>
    <col min="8449" max="8449" width="4.33203125" style="80" customWidth="1"/>
    <col min="8450" max="8450" width="54.6640625" style="80" customWidth="1"/>
    <col min="8451" max="8451" width="59" style="80" customWidth="1"/>
    <col min="8452" max="8452" width="4.1640625" style="80" customWidth="1"/>
    <col min="8453" max="8704" width="9.1640625" style="80"/>
    <col min="8705" max="8705" width="4.33203125" style="80" customWidth="1"/>
    <col min="8706" max="8706" width="54.6640625" style="80" customWidth="1"/>
    <col min="8707" max="8707" width="59" style="80" customWidth="1"/>
    <col min="8708" max="8708" width="4.1640625" style="80" customWidth="1"/>
    <col min="8709" max="8960" width="9.1640625" style="80"/>
    <col min="8961" max="8961" width="4.33203125" style="80" customWidth="1"/>
    <col min="8962" max="8962" width="54.6640625" style="80" customWidth="1"/>
    <col min="8963" max="8963" width="59" style="80" customWidth="1"/>
    <col min="8964" max="8964" width="4.1640625" style="80" customWidth="1"/>
    <col min="8965" max="9216" width="9.1640625" style="80"/>
    <col min="9217" max="9217" width="4.33203125" style="80" customWidth="1"/>
    <col min="9218" max="9218" width="54.6640625" style="80" customWidth="1"/>
    <col min="9219" max="9219" width="59" style="80" customWidth="1"/>
    <col min="9220" max="9220" width="4.1640625" style="80" customWidth="1"/>
    <col min="9221" max="9472" width="9.1640625" style="80"/>
    <col min="9473" max="9473" width="4.33203125" style="80" customWidth="1"/>
    <col min="9474" max="9474" width="54.6640625" style="80" customWidth="1"/>
    <col min="9475" max="9475" width="59" style="80" customWidth="1"/>
    <col min="9476" max="9476" width="4.1640625" style="80" customWidth="1"/>
    <col min="9477" max="9728" width="9.1640625" style="80"/>
    <col min="9729" max="9729" width="4.33203125" style="80" customWidth="1"/>
    <col min="9730" max="9730" width="54.6640625" style="80" customWidth="1"/>
    <col min="9731" max="9731" width="59" style="80" customWidth="1"/>
    <col min="9732" max="9732" width="4.1640625" style="80" customWidth="1"/>
    <col min="9733" max="9984" width="9.1640625" style="80"/>
    <col min="9985" max="9985" width="4.33203125" style="80" customWidth="1"/>
    <col min="9986" max="9986" width="54.6640625" style="80" customWidth="1"/>
    <col min="9987" max="9987" width="59" style="80" customWidth="1"/>
    <col min="9988" max="9988" width="4.1640625" style="80" customWidth="1"/>
    <col min="9989" max="10240" width="9.1640625" style="80"/>
    <col min="10241" max="10241" width="4.33203125" style="80" customWidth="1"/>
    <col min="10242" max="10242" width="54.6640625" style="80" customWidth="1"/>
    <col min="10243" max="10243" width="59" style="80" customWidth="1"/>
    <col min="10244" max="10244" width="4.1640625" style="80" customWidth="1"/>
    <col min="10245" max="10496" width="9.1640625" style="80"/>
    <col min="10497" max="10497" width="4.33203125" style="80" customWidth="1"/>
    <col min="10498" max="10498" width="54.6640625" style="80" customWidth="1"/>
    <col min="10499" max="10499" width="59" style="80" customWidth="1"/>
    <col min="10500" max="10500" width="4.1640625" style="80" customWidth="1"/>
    <col min="10501" max="10752" width="9.1640625" style="80"/>
    <col min="10753" max="10753" width="4.33203125" style="80" customWidth="1"/>
    <col min="10754" max="10754" width="54.6640625" style="80" customWidth="1"/>
    <col min="10755" max="10755" width="59" style="80" customWidth="1"/>
    <col min="10756" max="10756" width="4.1640625" style="80" customWidth="1"/>
    <col min="10757" max="11008" width="9.1640625" style="80"/>
    <col min="11009" max="11009" width="4.33203125" style="80" customWidth="1"/>
    <col min="11010" max="11010" width="54.6640625" style="80" customWidth="1"/>
    <col min="11011" max="11011" width="59" style="80" customWidth="1"/>
    <col min="11012" max="11012" width="4.1640625" style="80" customWidth="1"/>
    <col min="11013" max="11264" width="9.1640625" style="80"/>
    <col min="11265" max="11265" width="4.33203125" style="80" customWidth="1"/>
    <col min="11266" max="11266" width="54.6640625" style="80" customWidth="1"/>
    <col min="11267" max="11267" width="59" style="80" customWidth="1"/>
    <col min="11268" max="11268" width="4.1640625" style="80" customWidth="1"/>
    <col min="11269" max="11520" width="9.1640625" style="80"/>
    <col min="11521" max="11521" width="4.33203125" style="80" customWidth="1"/>
    <col min="11522" max="11522" width="54.6640625" style="80" customWidth="1"/>
    <col min="11523" max="11523" width="59" style="80" customWidth="1"/>
    <col min="11524" max="11524" width="4.1640625" style="80" customWidth="1"/>
    <col min="11525" max="11776" width="9.1640625" style="80"/>
    <col min="11777" max="11777" width="4.33203125" style="80" customWidth="1"/>
    <col min="11778" max="11778" width="54.6640625" style="80" customWidth="1"/>
    <col min="11779" max="11779" width="59" style="80" customWidth="1"/>
    <col min="11780" max="11780" width="4.1640625" style="80" customWidth="1"/>
    <col min="11781" max="12032" width="9.1640625" style="80"/>
    <col min="12033" max="12033" width="4.33203125" style="80" customWidth="1"/>
    <col min="12034" max="12034" width="54.6640625" style="80" customWidth="1"/>
    <col min="12035" max="12035" width="59" style="80" customWidth="1"/>
    <col min="12036" max="12036" width="4.1640625" style="80" customWidth="1"/>
    <col min="12037" max="12288" width="9.1640625" style="80"/>
    <col min="12289" max="12289" width="4.33203125" style="80" customWidth="1"/>
    <col min="12290" max="12290" width="54.6640625" style="80" customWidth="1"/>
    <col min="12291" max="12291" width="59" style="80" customWidth="1"/>
    <col min="12292" max="12292" width="4.1640625" style="80" customWidth="1"/>
    <col min="12293" max="12544" width="9.1640625" style="80"/>
    <col min="12545" max="12545" width="4.33203125" style="80" customWidth="1"/>
    <col min="12546" max="12546" width="54.6640625" style="80" customWidth="1"/>
    <col min="12547" max="12547" width="59" style="80" customWidth="1"/>
    <col min="12548" max="12548" width="4.1640625" style="80" customWidth="1"/>
    <col min="12549" max="12800" width="9.1640625" style="80"/>
    <col min="12801" max="12801" width="4.33203125" style="80" customWidth="1"/>
    <col min="12802" max="12802" width="54.6640625" style="80" customWidth="1"/>
    <col min="12803" max="12803" width="59" style="80" customWidth="1"/>
    <col min="12804" max="12804" width="4.1640625" style="80" customWidth="1"/>
    <col min="12805" max="13056" width="9.1640625" style="80"/>
    <col min="13057" max="13057" width="4.33203125" style="80" customWidth="1"/>
    <col min="13058" max="13058" width="54.6640625" style="80" customWidth="1"/>
    <col min="13059" max="13059" width="59" style="80" customWidth="1"/>
    <col min="13060" max="13060" width="4.1640625" style="80" customWidth="1"/>
    <col min="13061" max="13312" width="9.1640625" style="80"/>
    <col min="13313" max="13313" width="4.33203125" style="80" customWidth="1"/>
    <col min="13314" max="13314" width="54.6640625" style="80" customWidth="1"/>
    <col min="13315" max="13315" width="59" style="80" customWidth="1"/>
    <col min="13316" max="13316" width="4.1640625" style="80" customWidth="1"/>
    <col min="13317" max="13568" width="9.1640625" style="80"/>
    <col min="13569" max="13569" width="4.33203125" style="80" customWidth="1"/>
    <col min="13570" max="13570" width="54.6640625" style="80" customWidth="1"/>
    <col min="13571" max="13571" width="59" style="80" customWidth="1"/>
    <col min="13572" max="13572" width="4.1640625" style="80" customWidth="1"/>
    <col min="13573" max="13824" width="9.1640625" style="80"/>
    <col min="13825" max="13825" width="4.33203125" style="80" customWidth="1"/>
    <col min="13826" max="13826" width="54.6640625" style="80" customWidth="1"/>
    <col min="13827" max="13827" width="59" style="80" customWidth="1"/>
    <col min="13828" max="13828" width="4.1640625" style="80" customWidth="1"/>
    <col min="13829" max="14080" width="9.1640625" style="80"/>
    <col min="14081" max="14081" width="4.33203125" style="80" customWidth="1"/>
    <col min="14082" max="14082" width="54.6640625" style="80" customWidth="1"/>
    <col min="14083" max="14083" width="59" style="80" customWidth="1"/>
    <col min="14084" max="14084" width="4.1640625" style="80" customWidth="1"/>
    <col min="14085" max="14336" width="9.1640625" style="80"/>
    <col min="14337" max="14337" width="4.33203125" style="80" customWidth="1"/>
    <col min="14338" max="14338" width="54.6640625" style="80" customWidth="1"/>
    <col min="14339" max="14339" width="59" style="80" customWidth="1"/>
    <col min="14340" max="14340" width="4.1640625" style="80" customWidth="1"/>
    <col min="14341" max="14592" width="9.1640625" style="80"/>
    <col min="14593" max="14593" width="4.33203125" style="80" customWidth="1"/>
    <col min="14594" max="14594" width="54.6640625" style="80" customWidth="1"/>
    <col min="14595" max="14595" width="59" style="80" customWidth="1"/>
    <col min="14596" max="14596" width="4.1640625" style="80" customWidth="1"/>
    <col min="14597" max="14848" width="9.1640625" style="80"/>
    <col min="14849" max="14849" width="4.33203125" style="80" customWidth="1"/>
    <col min="14850" max="14850" width="54.6640625" style="80" customWidth="1"/>
    <col min="14851" max="14851" width="59" style="80" customWidth="1"/>
    <col min="14852" max="14852" width="4.1640625" style="80" customWidth="1"/>
    <col min="14853" max="15104" width="9.1640625" style="80"/>
    <col min="15105" max="15105" width="4.33203125" style="80" customWidth="1"/>
    <col min="15106" max="15106" width="54.6640625" style="80" customWidth="1"/>
    <col min="15107" max="15107" width="59" style="80" customWidth="1"/>
    <col min="15108" max="15108" width="4.1640625" style="80" customWidth="1"/>
    <col min="15109" max="15360" width="9.1640625" style="80"/>
    <col min="15361" max="15361" width="4.33203125" style="80" customWidth="1"/>
    <col min="15362" max="15362" width="54.6640625" style="80" customWidth="1"/>
    <col min="15363" max="15363" width="59" style="80" customWidth="1"/>
    <col min="15364" max="15364" width="4.1640625" style="80" customWidth="1"/>
    <col min="15365" max="15616" width="9.1640625" style="80"/>
    <col min="15617" max="15617" width="4.33203125" style="80" customWidth="1"/>
    <col min="15618" max="15618" width="54.6640625" style="80" customWidth="1"/>
    <col min="15619" max="15619" width="59" style="80" customWidth="1"/>
    <col min="15620" max="15620" width="4.1640625" style="80" customWidth="1"/>
    <col min="15621" max="15872" width="9.1640625" style="80"/>
    <col min="15873" max="15873" width="4.33203125" style="80" customWidth="1"/>
    <col min="15874" max="15874" width="54.6640625" style="80" customWidth="1"/>
    <col min="15875" max="15875" width="59" style="80" customWidth="1"/>
    <col min="15876" max="15876" width="4.1640625" style="80" customWidth="1"/>
    <col min="15877" max="16128" width="9.1640625" style="80"/>
    <col min="16129" max="16129" width="4.33203125" style="80" customWidth="1"/>
    <col min="16130" max="16130" width="54.6640625" style="80" customWidth="1"/>
    <col min="16131" max="16131" width="59" style="80" customWidth="1"/>
    <col min="16132" max="16132" width="4.1640625" style="80" customWidth="1"/>
    <col min="16133" max="16384" width="9.1640625" style="80"/>
  </cols>
  <sheetData>
    <row r="1" spans="1:10" x14ac:dyDescent="0.2">
      <c r="A1" s="77"/>
      <c r="B1" s="78"/>
      <c r="C1" s="78"/>
      <c r="D1" s="79"/>
    </row>
    <row r="2" spans="1:10" x14ac:dyDescent="0.2">
      <c r="A2" s="81"/>
      <c r="D2" s="82"/>
    </row>
    <row r="3" spans="1:10" x14ac:dyDescent="0.2">
      <c r="A3" s="81"/>
      <c r="D3" s="82"/>
    </row>
    <row r="4" spans="1:10" x14ac:dyDescent="0.2">
      <c r="A4" s="81"/>
      <c r="D4" s="82"/>
    </row>
    <row r="5" spans="1:10" x14ac:dyDescent="0.2">
      <c r="A5" s="81"/>
      <c r="D5" s="82"/>
    </row>
    <row r="6" spans="1:10" x14ac:dyDescent="0.2">
      <c r="A6" s="81"/>
      <c r="D6" s="82"/>
    </row>
    <row r="7" spans="1:10" x14ac:dyDescent="0.2">
      <c r="A7" s="81"/>
      <c r="D7" s="82"/>
    </row>
    <row r="8" spans="1:10" x14ac:dyDescent="0.2">
      <c r="A8" s="81"/>
      <c r="D8" s="82"/>
    </row>
    <row r="9" spans="1:10" x14ac:dyDescent="0.2">
      <c r="A9" s="81"/>
      <c r="B9" s="83"/>
      <c r="D9" s="82"/>
      <c r="I9" s="84"/>
    </row>
    <row r="10" spans="1:10" ht="33" x14ac:dyDescent="0.2">
      <c r="A10" s="81"/>
      <c r="B10" s="85" t="s">
        <v>63</v>
      </c>
      <c r="C10" s="85"/>
      <c r="D10" s="82"/>
      <c r="I10" s="84"/>
    </row>
    <row r="11" spans="1:10" ht="25" x14ac:dyDescent="0.2">
      <c r="A11" s="81"/>
      <c r="B11" s="86"/>
      <c r="C11" s="86"/>
      <c r="D11" s="82"/>
    </row>
    <row r="12" spans="1:10" ht="18" x14ac:dyDescent="0.2">
      <c r="A12" s="81"/>
      <c r="B12" s="87" t="s">
        <v>64</v>
      </c>
      <c r="C12" s="88"/>
      <c r="D12" s="82"/>
    </row>
    <row r="13" spans="1:10" ht="18" x14ac:dyDescent="0.2">
      <c r="A13" s="81"/>
      <c r="B13" s="87"/>
      <c r="C13" s="89"/>
      <c r="D13" s="82"/>
    </row>
    <row r="14" spans="1:10" ht="114" x14ac:dyDescent="0.2">
      <c r="A14" s="81"/>
      <c r="B14" s="87" t="s">
        <v>65</v>
      </c>
      <c r="C14" s="324" t="s">
        <v>312</v>
      </c>
      <c r="D14" s="82"/>
    </row>
    <row r="15" spans="1:10" ht="30" customHeight="1" x14ac:dyDescent="0.2">
      <c r="A15" s="81"/>
      <c r="B15" s="87"/>
      <c r="C15" s="90"/>
      <c r="D15" s="82"/>
    </row>
    <row r="16" spans="1:10" ht="30" customHeight="1" x14ac:dyDescent="0.2">
      <c r="A16" s="81"/>
      <c r="B16" s="87" t="s">
        <v>66</v>
      </c>
      <c r="C16" s="88"/>
      <c r="D16" s="82"/>
      <c r="J16" s="91"/>
    </row>
    <row r="17" spans="1:10" ht="30" customHeight="1" x14ac:dyDescent="0.2">
      <c r="A17" s="81"/>
      <c r="B17" s="87"/>
      <c r="C17" s="92"/>
      <c r="D17" s="82"/>
      <c r="J17" s="91"/>
    </row>
    <row r="18" spans="1:10" ht="42.5" customHeight="1" x14ac:dyDescent="0.2">
      <c r="A18" s="81"/>
      <c r="B18" s="93" t="s">
        <v>67</v>
      </c>
      <c r="C18" s="88" t="s">
        <v>68</v>
      </c>
      <c r="D18" s="82"/>
    </row>
    <row r="19" spans="1:10" ht="18" x14ac:dyDescent="0.2">
      <c r="A19" s="81"/>
      <c r="B19" s="94"/>
      <c r="C19" s="89"/>
      <c r="D19" s="82"/>
    </row>
    <row r="20" spans="1:10" ht="30" customHeight="1" x14ac:dyDescent="0.2">
      <c r="A20" s="81"/>
      <c r="B20" s="87" t="s">
        <v>69</v>
      </c>
      <c r="C20" s="95">
        <f>'5.1.1 Pricing Schedule'!M59</f>
        <v>0</v>
      </c>
      <c r="D20" s="82"/>
      <c r="F20" s="248"/>
    </row>
    <row r="21" spans="1:10" ht="30" customHeight="1" x14ac:dyDescent="0.2">
      <c r="A21" s="81"/>
      <c r="B21" s="96" t="s">
        <v>70</v>
      </c>
      <c r="C21" s="97"/>
      <c r="D21" s="82"/>
    </row>
    <row r="22" spans="1:10" ht="30" customHeight="1" x14ac:dyDescent="0.2">
      <c r="A22" s="81"/>
      <c r="B22" s="96"/>
      <c r="C22" s="97"/>
      <c r="D22" s="82"/>
    </row>
    <row r="23" spans="1:10" ht="18" x14ac:dyDescent="0.2">
      <c r="A23" s="81"/>
      <c r="B23" s="87" t="s">
        <v>71</v>
      </c>
      <c r="C23" s="98" t="s">
        <v>72</v>
      </c>
      <c r="D23" s="82"/>
    </row>
    <row r="24" spans="1:10" ht="18" x14ac:dyDescent="0.2">
      <c r="A24" s="81"/>
      <c r="B24" s="96" t="s">
        <v>73</v>
      </c>
      <c r="C24" s="99"/>
      <c r="D24" s="82"/>
    </row>
    <row r="25" spans="1:10" ht="18" x14ac:dyDescent="0.2">
      <c r="A25" s="81"/>
      <c r="B25" s="87"/>
      <c r="C25" s="99"/>
      <c r="D25" s="82"/>
    </row>
    <row r="26" spans="1:10" ht="12.75" customHeight="1" x14ac:dyDescent="0.2">
      <c r="A26" s="81"/>
      <c r="B26" s="100"/>
      <c r="C26" s="97"/>
      <c r="D26" s="82"/>
    </row>
    <row r="27" spans="1:10" ht="12.75" customHeight="1" x14ac:dyDescent="0.2">
      <c r="A27" s="81"/>
      <c r="B27" s="100"/>
      <c r="C27" s="97"/>
      <c r="D27" s="82"/>
    </row>
    <row r="28" spans="1:10" ht="30" customHeight="1" x14ac:dyDescent="0.2">
      <c r="A28" s="81"/>
      <c r="B28" s="87" t="s">
        <v>69</v>
      </c>
      <c r="C28" s="95">
        <f>'5.1.1 Pricing Schedule'!O59</f>
        <v>0</v>
      </c>
      <c r="D28" s="82"/>
      <c r="F28" s="248"/>
    </row>
    <row r="29" spans="1:10" ht="30" customHeight="1" x14ac:dyDescent="0.2">
      <c r="A29" s="81"/>
      <c r="B29" s="96" t="s">
        <v>74</v>
      </c>
      <c r="C29" s="97"/>
      <c r="D29" s="82"/>
    </row>
    <row r="30" spans="1:10" ht="12.75" customHeight="1" x14ac:dyDescent="0.2">
      <c r="A30" s="81"/>
      <c r="C30" s="63"/>
      <c r="D30" s="82"/>
    </row>
    <row r="31" spans="1:10" ht="30" customHeight="1" x14ac:dyDescent="0.2">
      <c r="A31" s="81"/>
      <c r="B31" s="101" t="s">
        <v>75</v>
      </c>
      <c r="C31" s="102"/>
      <c r="D31" s="82"/>
    </row>
    <row r="32" spans="1:10" ht="30" customHeight="1" x14ac:dyDescent="0.2">
      <c r="A32" s="81"/>
      <c r="B32" s="101"/>
      <c r="C32" s="103"/>
      <c r="D32" s="82"/>
    </row>
    <row r="33" spans="1:4" ht="24" customHeight="1" x14ac:dyDescent="0.2">
      <c r="A33" s="81"/>
      <c r="B33" s="104"/>
      <c r="C33" s="103"/>
      <c r="D33" s="82"/>
    </row>
    <row r="34" spans="1:4" ht="12.75" customHeight="1" x14ac:dyDescent="0.2">
      <c r="A34" s="81"/>
      <c r="B34" s="63"/>
      <c r="C34" s="63"/>
      <c r="D34" s="82"/>
    </row>
    <row r="35" spans="1:4" ht="37.5" customHeight="1" x14ac:dyDescent="0.2">
      <c r="A35" s="81"/>
      <c r="B35" s="101" t="s">
        <v>76</v>
      </c>
      <c r="C35" s="88"/>
      <c r="D35" s="82"/>
    </row>
    <row r="36" spans="1:4" ht="12.75" customHeight="1" x14ac:dyDescent="0.2">
      <c r="A36" s="81"/>
      <c r="B36" s="63"/>
      <c r="C36" s="63"/>
      <c r="D36" s="82"/>
    </row>
    <row r="37" spans="1:4" ht="12.75" customHeight="1" x14ac:dyDescent="0.2">
      <c r="A37" s="81"/>
      <c r="C37" s="89"/>
      <c r="D37" s="82"/>
    </row>
    <row r="38" spans="1:4" ht="12.75" customHeight="1" x14ac:dyDescent="0.2">
      <c r="A38" s="81"/>
      <c r="B38" s="63"/>
      <c r="C38" s="63"/>
      <c r="D38" s="82"/>
    </row>
    <row r="39" spans="1:4" ht="30" customHeight="1" x14ac:dyDescent="0.2">
      <c r="A39" s="81"/>
      <c r="B39" s="101" t="s">
        <v>77</v>
      </c>
      <c r="C39" s="88"/>
      <c r="D39" s="82"/>
    </row>
    <row r="40" spans="1:4" ht="14.25" customHeight="1" x14ac:dyDescent="0.2">
      <c r="A40" s="81"/>
      <c r="C40" s="105"/>
      <c r="D40" s="82"/>
    </row>
    <row r="41" spans="1:4" ht="14.25" customHeight="1" x14ac:dyDescent="0.2">
      <c r="A41" s="81"/>
      <c r="C41" s="105"/>
      <c r="D41" s="82"/>
    </row>
    <row r="42" spans="1:4" ht="14.25" customHeight="1" x14ac:dyDescent="0.2">
      <c r="A42" s="81"/>
      <c r="D42" s="82"/>
    </row>
    <row r="43" spans="1:4" ht="35.25" customHeight="1" x14ac:dyDescent="0.2">
      <c r="A43" s="81"/>
      <c r="B43" s="101" t="s">
        <v>78</v>
      </c>
      <c r="C43" s="88"/>
      <c r="D43" s="82"/>
    </row>
    <row r="44" spans="1:4" ht="19" thickBot="1" x14ac:dyDescent="0.25">
      <c r="A44" s="106"/>
      <c r="B44" s="107"/>
      <c r="C44" s="108"/>
      <c r="D44" s="109" t="s">
        <v>79</v>
      </c>
    </row>
    <row r="45" spans="1:4" ht="18" x14ac:dyDescent="0.2">
      <c r="C45" s="110"/>
    </row>
  </sheetData>
  <pageMargins left="0.74803149606299213" right="0.74803149606299213" top="0.98425196850393704" bottom="0.98425196850393704" header="0.51181102362204722" footer="0.51181102362204722"/>
  <pageSetup paperSize="9" scale="66"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X149"/>
  <sheetViews>
    <sheetView view="pageBreakPreview" topLeftCell="A53" zoomScaleNormal="90" zoomScaleSheetLayoutView="100" workbookViewId="0">
      <selection activeCell="B27" sqref="B27:G27"/>
    </sheetView>
  </sheetViews>
  <sheetFormatPr baseColWidth="10" defaultColWidth="8.83203125" defaultRowHeight="13" x14ac:dyDescent="0.2"/>
  <cols>
    <col min="1" max="1" width="14.5" style="145" customWidth="1"/>
    <col min="2" max="2" width="23.1640625" style="84" customWidth="1"/>
    <col min="3" max="3" width="61.1640625" style="84" bestFit="1" customWidth="1"/>
    <col min="4" max="4" width="23.5" style="84" customWidth="1"/>
    <col min="5" max="5" width="23.1640625" style="84" customWidth="1"/>
    <col min="6" max="6" width="18.5" style="84" customWidth="1"/>
    <col min="7" max="7" width="41" style="84" customWidth="1"/>
    <col min="8" max="8" width="11.5" style="84" customWidth="1"/>
    <col min="9" max="9" width="14.6640625" style="84" customWidth="1"/>
    <col min="10" max="10" width="11.5" style="84" hidden="1" customWidth="1"/>
    <col min="11" max="11" width="9.5" style="84" hidden="1" customWidth="1"/>
    <col min="12" max="12" width="10.5" style="84" hidden="1" customWidth="1"/>
    <col min="13" max="13" width="10.33203125" style="84" hidden="1" customWidth="1"/>
    <col min="14" max="14" width="10" style="84" hidden="1" customWidth="1"/>
    <col min="15" max="17" width="10.5" style="84" hidden="1" customWidth="1"/>
    <col min="18" max="18" width="10.33203125" style="84" hidden="1" customWidth="1"/>
    <col min="19" max="19" width="10.1640625" style="84" hidden="1" customWidth="1"/>
    <col min="20" max="20" width="10.33203125" style="84" hidden="1" customWidth="1"/>
    <col min="21" max="21" width="10.5" style="84" hidden="1" customWidth="1"/>
    <col min="22" max="22" width="10.33203125" style="84" hidden="1" customWidth="1"/>
    <col min="23" max="23" width="10.5" style="84" hidden="1" customWidth="1"/>
    <col min="24" max="24" width="10.1640625" style="84" hidden="1" customWidth="1"/>
    <col min="25" max="25" width="10" style="84" hidden="1" customWidth="1"/>
    <col min="26" max="26" width="10.5" style="84" hidden="1" customWidth="1"/>
    <col min="27" max="27" width="10.33203125" style="84" hidden="1" customWidth="1"/>
    <col min="28" max="28" width="10" style="84" hidden="1" customWidth="1"/>
    <col min="29" max="33" width="10.5" style="84" hidden="1" customWidth="1"/>
    <col min="34" max="34" width="9.83203125" style="84" hidden="1" customWidth="1"/>
    <col min="35" max="35" width="9.5" style="84" hidden="1" customWidth="1"/>
    <col min="36" max="36" width="10.5" style="84" hidden="1" customWidth="1"/>
    <col min="37" max="37" width="10.33203125" style="84" hidden="1" customWidth="1"/>
    <col min="38" max="38" width="10" style="84" hidden="1" customWidth="1"/>
    <col min="39" max="39" width="10.5" style="84" hidden="1" customWidth="1"/>
    <col min="40" max="40" width="10.33203125" style="84" hidden="1" customWidth="1"/>
    <col min="41" max="41" width="9.83203125" style="84" hidden="1" customWidth="1"/>
    <col min="42" max="42" width="10.33203125" style="84" hidden="1" customWidth="1"/>
    <col min="43" max="43" width="10.5" style="84" hidden="1" customWidth="1"/>
    <col min="44" max="44" width="10.33203125" style="84" hidden="1" customWidth="1"/>
    <col min="45" max="45" width="10.5" style="84" hidden="1" customWidth="1"/>
    <col min="46" max="46" width="9.83203125" style="84" hidden="1" customWidth="1"/>
    <col min="47" max="47" width="9.5" style="84" hidden="1" customWidth="1"/>
    <col min="48" max="48" width="10.5" style="84" hidden="1" customWidth="1"/>
    <col min="49" max="49" width="10.33203125" style="84" hidden="1" customWidth="1"/>
    <col min="50" max="50" width="10" style="84" hidden="1" customWidth="1"/>
    <col min="51" max="51" width="10.5" style="84" hidden="1" customWidth="1"/>
    <col min="52" max="52" width="10.33203125" style="84" hidden="1" customWidth="1"/>
    <col min="53" max="53" width="9.83203125" style="84" hidden="1" customWidth="1"/>
    <col min="54" max="54" width="10.33203125" style="84" hidden="1" customWidth="1"/>
    <col min="55" max="55" width="10.5" style="84" hidden="1" customWidth="1"/>
    <col min="56" max="56" width="10.33203125" style="84" hidden="1" customWidth="1"/>
    <col min="57" max="57" width="10.5" style="84" hidden="1" customWidth="1"/>
    <col min="58" max="58" width="9.83203125" style="84" hidden="1" customWidth="1"/>
    <col min="59" max="59" width="9.5" style="84" hidden="1" customWidth="1"/>
    <col min="60" max="60" width="10.5" style="84" hidden="1" customWidth="1"/>
    <col min="61" max="61" width="10.33203125" style="84" hidden="1" customWidth="1"/>
    <col min="62" max="62" width="10" style="84" hidden="1" customWidth="1"/>
    <col min="63" max="63" width="10.5" style="84" hidden="1" customWidth="1"/>
    <col min="64" max="64" width="10.33203125" style="84" hidden="1" customWidth="1"/>
    <col min="65" max="65" width="9.6640625" style="84" hidden="1" customWidth="1"/>
    <col min="66" max="68" width="0" style="84" hidden="1" customWidth="1"/>
    <col min="69" max="256" width="9.1640625" style="84"/>
    <col min="257" max="257" width="13" style="84" customWidth="1"/>
    <col min="258" max="258" width="23.1640625" style="84" customWidth="1"/>
    <col min="259" max="259" width="61.1640625" style="84" bestFit="1" customWidth="1"/>
    <col min="260" max="260" width="23.5" style="84" customWidth="1"/>
    <col min="261" max="261" width="23.1640625" style="84" customWidth="1"/>
    <col min="262" max="262" width="18.5" style="84" customWidth="1"/>
    <col min="263" max="263" width="41" style="84" customWidth="1"/>
    <col min="264" max="264" width="11.5" style="84" customWidth="1"/>
    <col min="265" max="265" width="14.6640625" style="84" customWidth="1"/>
    <col min="266" max="266" width="11.5" style="84" customWidth="1"/>
    <col min="267" max="267" width="9.5" style="84" bestFit="1" customWidth="1"/>
    <col min="268" max="268" width="10.5" style="84" bestFit="1" customWidth="1"/>
    <col min="269" max="269" width="10.33203125" style="84" bestFit="1" customWidth="1"/>
    <col min="270" max="270" width="10" style="84" bestFit="1" customWidth="1"/>
    <col min="271" max="273" width="10.5" style="84" bestFit="1" customWidth="1"/>
    <col min="274" max="274" width="10.33203125" style="84" bestFit="1" customWidth="1"/>
    <col min="275" max="275" width="10.1640625" style="84" bestFit="1" customWidth="1"/>
    <col min="276" max="276" width="10.33203125" style="84" bestFit="1" customWidth="1"/>
    <col min="277" max="277" width="10.5" style="84" bestFit="1" customWidth="1"/>
    <col min="278" max="278" width="10.33203125" style="84" bestFit="1" customWidth="1"/>
    <col min="279" max="279" width="10.5" style="84" bestFit="1" customWidth="1"/>
    <col min="280" max="280" width="10.1640625" style="84" bestFit="1" customWidth="1"/>
    <col min="281" max="281" width="10" style="84" bestFit="1" customWidth="1"/>
    <col min="282" max="282" width="10.5" style="84" bestFit="1" customWidth="1"/>
    <col min="283" max="283" width="10.33203125" style="84" bestFit="1" customWidth="1"/>
    <col min="284" max="284" width="10" style="84" bestFit="1" customWidth="1"/>
    <col min="285" max="289" width="10.5" style="84" bestFit="1" customWidth="1"/>
    <col min="290" max="290" width="9.83203125" style="84" bestFit="1" customWidth="1"/>
    <col min="291" max="291" width="9.5" style="84" bestFit="1" customWidth="1"/>
    <col min="292" max="292" width="10.5" style="84" bestFit="1" customWidth="1"/>
    <col min="293" max="293" width="10.33203125" style="84" bestFit="1" customWidth="1"/>
    <col min="294" max="294" width="10" style="84" bestFit="1" customWidth="1"/>
    <col min="295" max="295" width="10.5" style="84" bestFit="1" customWidth="1"/>
    <col min="296" max="296" width="10.33203125" style="84" bestFit="1" customWidth="1"/>
    <col min="297" max="297" width="9.83203125" style="84" bestFit="1" customWidth="1"/>
    <col min="298" max="298" width="10.33203125" style="84" bestFit="1" customWidth="1"/>
    <col min="299" max="299" width="10.5" style="84" bestFit="1" customWidth="1"/>
    <col min="300" max="300" width="10.33203125" style="84" bestFit="1" customWidth="1"/>
    <col min="301" max="301" width="10.5" style="84" bestFit="1" customWidth="1"/>
    <col min="302" max="302" width="9.83203125" style="84" bestFit="1" customWidth="1"/>
    <col min="303" max="303" width="9.5" style="84" bestFit="1" customWidth="1"/>
    <col min="304" max="304" width="10.5" style="84" bestFit="1" customWidth="1"/>
    <col min="305" max="305" width="10.33203125" style="84" bestFit="1" customWidth="1"/>
    <col min="306" max="306" width="10" style="84" bestFit="1" customWidth="1"/>
    <col min="307" max="307" width="10.5" style="84" bestFit="1" customWidth="1"/>
    <col min="308" max="308" width="10.33203125" style="84" bestFit="1" customWidth="1"/>
    <col min="309" max="309" width="9.83203125" style="84" bestFit="1" customWidth="1"/>
    <col min="310" max="310" width="10.33203125" style="84" bestFit="1" customWidth="1"/>
    <col min="311" max="311" width="10.5" style="84" bestFit="1" customWidth="1"/>
    <col min="312" max="312" width="10.33203125" style="84" bestFit="1" customWidth="1"/>
    <col min="313" max="313" width="10.5" style="84" bestFit="1" customWidth="1"/>
    <col min="314" max="314" width="9.83203125" style="84" bestFit="1" customWidth="1"/>
    <col min="315" max="315" width="9.5" style="84" bestFit="1" customWidth="1"/>
    <col min="316" max="316" width="10.5" style="84" bestFit="1" customWidth="1"/>
    <col min="317" max="317" width="10.33203125" style="84" bestFit="1" customWidth="1"/>
    <col min="318" max="318" width="10" style="84" bestFit="1" customWidth="1"/>
    <col min="319" max="319" width="10.5" style="84" bestFit="1" customWidth="1"/>
    <col min="320" max="320" width="10.33203125" style="84" bestFit="1" customWidth="1"/>
    <col min="321" max="321" width="9.6640625" style="84" bestFit="1" customWidth="1"/>
    <col min="322" max="512" width="9.1640625" style="84"/>
    <col min="513" max="513" width="13" style="84" customWidth="1"/>
    <col min="514" max="514" width="23.1640625" style="84" customWidth="1"/>
    <col min="515" max="515" width="61.1640625" style="84" bestFit="1" customWidth="1"/>
    <col min="516" max="516" width="23.5" style="84" customWidth="1"/>
    <col min="517" max="517" width="23.1640625" style="84" customWidth="1"/>
    <col min="518" max="518" width="18.5" style="84" customWidth="1"/>
    <col min="519" max="519" width="41" style="84" customWidth="1"/>
    <col min="520" max="520" width="11.5" style="84" customWidth="1"/>
    <col min="521" max="521" width="14.6640625" style="84" customWidth="1"/>
    <col min="522" max="522" width="11.5" style="84" customWidth="1"/>
    <col min="523" max="523" width="9.5" style="84" bestFit="1" customWidth="1"/>
    <col min="524" max="524" width="10.5" style="84" bestFit="1" customWidth="1"/>
    <col min="525" max="525" width="10.33203125" style="84" bestFit="1" customWidth="1"/>
    <col min="526" max="526" width="10" style="84" bestFit="1" customWidth="1"/>
    <col min="527" max="529" width="10.5" style="84" bestFit="1" customWidth="1"/>
    <col min="530" max="530" width="10.33203125" style="84" bestFit="1" customWidth="1"/>
    <col min="531" max="531" width="10.1640625" style="84" bestFit="1" customWidth="1"/>
    <col min="532" max="532" width="10.33203125" style="84" bestFit="1" customWidth="1"/>
    <col min="533" max="533" width="10.5" style="84" bestFit="1" customWidth="1"/>
    <col min="534" max="534" width="10.33203125" style="84" bestFit="1" customWidth="1"/>
    <col min="535" max="535" width="10.5" style="84" bestFit="1" customWidth="1"/>
    <col min="536" max="536" width="10.1640625" style="84" bestFit="1" customWidth="1"/>
    <col min="537" max="537" width="10" style="84" bestFit="1" customWidth="1"/>
    <col min="538" max="538" width="10.5" style="84" bestFit="1" customWidth="1"/>
    <col min="539" max="539" width="10.33203125" style="84" bestFit="1" customWidth="1"/>
    <col min="540" max="540" width="10" style="84" bestFit="1" customWidth="1"/>
    <col min="541" max="545" width="10.5" style="84" bestFit="1" customWidth="1"/>
    <col min="546" max="546" width="9.83203125" style="84" bestFit="1" customWidth="1"/>
    <col min="547" max="547" width="9.5" style="84" bestFit="1" customWidth="1"/>
    <col min="548" max="548" width="10.5" style="84" bestFit="1" customWidth="1"/>
    <col min="549" max="549" width="10.33203125" style="84" bestFit="1" customWidth="1"/>
    <col min="550" max="550" width="10" style="84" bestFit="1" customWidth="1"/>
    <col min="551" max="551" width="10.5" style="84" bestFit="1" customWidth="1"/>
    <col min="552" max="552" width="10.33203125" style="84" bestFit="1" customWidth="1"/>
    <col min="553" max="553" width="9.83203125" style="84" bestFit="1" customWidth="1"/>
    <col min="554" max="554" width="10.33203125" style="84" bestFit="1" customWidth="1"/>
    <col min="555" max="555" width="10.5" style="84" bestFit="1" customWidth="1"/>
    <col min="556" max="556" width="10.33203125" style="84" bestFit="1" customWidth="1"/>
    <col min="557" max="557" width="10.5" style="84" bestFit="1" customWidth="1"/>
    <col min="558" max="558" width="9.83203125" style="84" bestFit="1" customWidth="1"/>
    <col min="559" max="559" width="9.5" style="84" bestFit="1" customWidth="1"/>
    <col min="560" max="560" width="10.5" style="84" bestFit="1" customWidth="1"/>
    <col min="561" max="561" width="10.33203125" style="84" bestFit="1" customWidth="1"/>
    <col min="562" max="562" width="10" style="84" bestFit="1" customWidth="1"/>
    <col min="563" max="563" width="10.5" style="84" bestFit="1" customWidth="1"/>
    <col min="564" max="564" width="10.33203125" style="84" bestFit="1" customWidth="1"/>
    <col min="565" max="565" width="9.83203125" style="84" bestFit="1" customWidth="1"/>
    <col min="566" max="566" width="10.33203125" style="84" bestFit="1" customWidth="1"/>
    <col min="567" max="567" width="10.5" style="84" bestFit="1" customWidth="1"/>
    <col min="568" max="568" width="10.33203125" style="84" bestFit="1" customWidth="1"/>
    <col min="569" max="569" width="10.5" style="84" bestFit="1" customWidth="1"/>
    <col min="570" max="570" width="9.83203125" style="84" bestFit="1" customWidth="1"/>
    <col min="571" max="571" width="9.5" style="84" bestFit="1" customWidth="1"/>
    <col min="572" max="572" width="10.5" style="84" bestFit="1" customWidth="1"/>
    <col min="573" max="573" width="10.33203125" style="84" bestFit="1" customWidth="1"/>
    <col min="574" max="574" width="10" style="84" bestFit="1" customWidth="1"/>
    <col min="575" max="575" width="10.5" style="84" bestFit="1" customWidth="1"/>
    <col min="576" max="576" width="10.33203125" style="84" bestFit="1" customWidth="1"/>
    <col min="577" max="577" width="9.6640625" style="84" bestFit="1" customWidth="1"/>
    <col min="578" max="768" width="9.1640625" style="84"/>
    <col min="769" max="769" width="13" style="84" customWidth="1"/>
    <col min="770" max="770" width="23.1640625" style="84" customWidth="1"/>
    <col min="771" max="771" width="61.1640625" style="84" bestFit="1" customWidth="1"/>
    <col min="772" max="772" width="23.5" style="84" customWidth="1"/>
    <col min="773" max="773" width="23.1640625" style="84" customWidth="1"/>
    <col min="774" max="774" width="18.5" style="84" customWidth="1"/>
    <col min="775" max="775" width="41" style="84" customWidth="1"/>
    <col min="776" max="776" width="11.5" style="84" customWidth="1"/>
    <col min="777" max="777" width="14.6640625" style="84" customWidth="1"/>
    <col min="778" max="778" width="11.5" style="84" customWidth="1"/>
    <col min="779" max="779" width="9.5" style="84" bestFit="1" customWidth="1"/>
    <col min="780" max="780" width="10.5" style="84" bestFit="1" customWidth="1"/>
    <col min="781" max="781" width="10.33203125" style="84" bestFit="1" customWidth="1"/>
    <col min="782" max="782" width="10" style="84" bestFit="1" customWidth="1"/>
    <col min="783" max="785" width="10.5" style="84" bestFit="1" customWidth="1"/>
    <col min="786" max="786" width="10.33203125" style="84" bestFit="1" customWidth="1"/>
    <col min="787" max="787" width="10.1640625" style="84" bestFit="1" customWidth="1"/>
    <col min="788" max="788" width="10.33203125" style="84" bestFit="1" customWidth="1"/>
    <col min="789" max="789" width="10.5" style="84" bestFit="1" customWidth="1"/>
    <col min="790" max="790" width="10.33203125" style="84" bestFit="1" customWidth="1"/>
    <col min="791" max="791" width="10.5" style="84" bestFit="1" customWidth="1"/>
    <col min="792" max="792" width="10.1640625" style="84" bestFit="1" customWidth="1"/>
    <col min="793" max="793" width="10" style="84" bestFit="1" customWidth="1"/>
    <col min="794" max="794" width="10.5" style="84" bestFit="1" customWidth="1"/>
    <col min="795" max="795" width="10.33203125" style="84" bestFit="1" customWidth="1"/>
    <col min="796" max="796" width="10" style="84" bestFit="1" customWidth="1"/>
    <col min="797" max="801" width="10.5" style="84" bestFit="1" customWidth="1"/>
    <col min="802" max="802" width="9.83203125" style="84" bestFit="1" customWidth="1"/>
    <col min="803" max="803" width="9.5" style="84" bestFit="1" customWidth="1"/>
    <col min="804" max="804" width="10.5" style="84" bestFit="1" customWidth="1"/>
    <col min="805" max="805" width="10.33203125" style="84" bestFit="1" customWidth="1"/>
    <col min="806" max="806" width="10" style="84" bestFit="1" customWidth="1"/>
    <col min="807" max="807" width="10.5" style="84" bestFit="1" customWidth="1"/>
    <col min="808" max="808" width="10.33203125" style="84" bestFit="1" customWidth="1"/>
    <col min="809" max="809" width="9.83203125" style="84" bestFit="1" customWidth="1"/>
    <col min="810" max="810" width="10.33203125" style="84" bestFit="1" customWidth="1"/>
    <col min="811" max="811" width="10.5" style="84" bestFit="1" customWidth="1"/>
    <col min="812" max="812" width="10.33203125" style="84" bestFit="1" customWidth="1"/>
    <col min="813" max="813" width="10.5" style="84" bestFit="1" customWidth="1"/>
    <col min="814" max="814" width="9.83203125" style="84" bestFit="1" customWidth="1"/>
    <col min="815" max="815" width="9.5" style="84" bestFit="1" customWidth="1"/>
    <col min="816" max="816" width="10.5" style="84" bestFit="1" customWidth="1"/>
    <col min="817" max="817" width="10.33203125" style="84" bestFit="1" customWidth="1"/>
    <col min="818" max="818" width="10" style="84" bestFit="1" customWidth="1"/>
    <col min="819" max="819" width="10.5" style="84" bestFit="1" customWidth="1"/>
    <col min="820" max="820" width="10.33203125" style="84" bestFit="1" customWidth="1"/>
    <col min="821" max="821" width="9.83203125" style="84" bestFit="1" customWidth="1"/>
    <col min="822" max="822" width="10.33203125" style="84" bestFit="1" customWidth="1"/>
    <col min="823" max="823" width="10.5" style="84" bestFit="1" customWidth="1"/>
    <col min="824" max="824" width="10.33203125" style="84" bestFit="1" customWidth="1"/>
    <col min="825" max="825" width="10.5" style="84" bestFit="1" customWidth="1"/>
    <col min="826" max="826" width="9.83203125" style="84" bestFit="1" customWidth="1"/>
    <col min="827" max="827" width="9.5" style="84" bestFit="1" customWidth="1"/>
    <col min="828" max="828" width="10.5" style="84" bestFit="1" customWidth="1"/>
    <col min="829" max="829" width="10.33203125" style="84" bestFit="1" customWidth="1"/>
    <col min="830" max="830" width="10" style="84" bestFit="1" customWidth="1"/>
    <col min="831" max="831" width="10.5" style="84" bestFit="1" customWidth="1"/>
    <col min="832" max="832" width="10.33203125" style="84" bestFit="1" customWidth="1"/>
    <col min="833" max="833" width="9.6640625" style="84" bestFit="1" customWidth="1"/>
    <col min="834" max="1024" width="9.1640625" style="84"/>
    <col min="1025" max="1025" width="13" style="84" customWidth="1"/>
    <col min="1026" max="1026" width="23.1640625" style="84" customWidth="1"/>
    <col min="1027" max="1027" width="61.1640625" style="84" bestFit="1" customWidth="1"/>
    <col min="1028" max="1028" width="23.5" style="84" customWidth="1"/>
    <col min="1029" max="1029" width="23.1640625" style="84" customWidth="1"/>
    <col min="1030" max="1030" width="18.5" style="84" customWidth="1"/>
    <col min="1031" max="1031" width="41" style="84" customWidth="1"/>
    <col min="1032" max="1032" width="11.5" style="84" customWidth="1"/>
    <col min="1033" max="1033" width="14.6640625" style="84" customWidth="1"/>
    <col min="1034" max="1034" width="11.5" style="84" customWidth="1"/>
    <col min="1035" max="1035" width="9.5" style="84" bestFit="1" customWidth="1"/>
    <col min="1036" max="1036" width="10.5" style="84" bestFit="1" customWidth="1"/>
    <col min="1037" max="1037" width="10.33203125" style="84" bestFit="1" customWidth="1"/>
    <col min="1038" max="1038" width="10" style="84" bestFit="1" customWidth="1"/>
    <col min="1039" max="1041" width="10.5" style="84" bestFit="1" customWidth="1"/>
    <col min="1042" max="1042" width="10.33203125" style="84" bestFit="1" customWidth="1"/>
    <col min="1043" max="1043" width="10.1640625" style="84" bestFit="1" customWidth="1"/>
    <col min="1044" max="1044" width="10.33203125" style="84" bestFit="1" customWidth="1"/>
    <col min="1045" max="1045" width="10.5" style="84" bestFit="1" customWidth="1"/>
    <col min="1046" max="1046" width="10.33203125" style="84" bestFit="1" customWidth="1"/>
    <col min="1047" max="1047" width="10.5" style="84" bestFit="1" customWidth="1"/>
    <col min="1048" max="1048" width="10.1640625" style="84" bestFit="1" customWidth="1"/>
    <col min="1049" max="1049" width="10" style="84" bestFit="1" customWidth="1"/>
    <col min="1050" max="1050" width="10.5" style="84" bestFit="1" customWidth="1"/>
    <col min="1051" max="1051" width="10.33203125" style="84" bestFit="1" customWidth="1"/>
    <col min="1052" max="1052" width="10" style="84" bestFit="1" customWidth="1"/>
    <col min="1053" max="1057" width="10.5" style="84" bestFit="1" customWidth="1"/>
    <col min="1058" max="1058" width="9.83203125" style="84" bestFit="1" customWidth="1"/>
    <col min="1059" max="1059" width="9.5" style="84" bestFit="1" customWidth="1"/>
    <col min="1060" max="1060" width="10.5" style="84" bestFit="1" customWidth="1"/>
    <col min="1061" max="1061" width="10.33203125" style="84" bestFit="1" customWidth="1"/>
    <col min="1062" max="1062" width="10" style="84" bestFit="1" customWidth="1"/>
    <col min="1063" max="1063" width="10.5" style="84" bestFit="1" customWidth="1"/>
    <col min="1064" max="1064" width="10.33203125" style="84" bestFit="1" customWidth="1"/>
    <col min="1065" max="1065" width="9.83203125" style="84" bestFit="1" customWidth="1"/>
    <col min="1066" max="1066" width="10.33203125" style="84" bestFit="1" customWidth="1"/>
    <col min="1067" max="1067" width="10.5" style="84" bestFit="1" customWidth="1"/>
    <col min="1068" max="1068" width="10.33203125" style="84" bestFit="1" customWidth="1"/>
    <col min="1069" max="1069" width="10.5" style="84" bestFit="1" customWidth="1"/>
    <col min="1070" max="1070" width="9.83203125" style="84" bestFit="1" customWidth="1"/>
    <col min="1071" max="1071" width="9.5" style="84" bestFit="1" customWidth="1"/>
    <col min="1072" max="1072" width="10.5" style="84" bestFit="1" customWidth="1"/>
    <col min="1073" max="1073" width="10.33203125" style="84" bestFit="1" customWidth="1"/>
    <col min="1074" max="1074" width="10" style="84" bestFit="1" customWidth="1"/>
    <col min="1075" max="1075" width="10.5" style="84" bestFit="1" customWidth="1"/>
    <col min="1076" max="1076" width="10.33203125" style="84" bestFit="1" customWidth="1"/>
    <col min="1077" max="1077" width="9.83203125" style="84" bestFit="1" customWidth="1"/>
    <col min="1078" max="1078" width="10.33203125" style="84" bestFit="1" customWidth="1"/>
    <col min="1079" max="1079" width="10.5" style="84" bestFit="1" customWidth="1"/>
    <col min="1080" max="1080" width="10.33203125" style="84" bestFit="1" customWidth="1"/>
    <col min="1081" max="1081" width="10.5" style="84" bestFit="1" customWidth="1"/>
    <col min="1082" max="1082" width="9.83203125" style="84" bestFit="1" customWidth="1"/>
    <col min="1083" max="1083" width="9.5" style="84" bestFit="1" customWidth="1"/>
    <col min="1084" max="1084" width="10.5" style="84" bestFit="1" customWidth="1"/>
    <col min="1085" max="1085" width="10.33203125" style="84" bestFit="1" customWidth="1"/>
    <col min="1086" max="1086" width="10" style="84" bestFit="1" customWidth="1"/>
    <col min="1087" max="1087" width="10.5" style="84" bestFit="1" customWidth="1"/>
    <col min="1088" max="1088" width="10.33203125" style="84" bestFit="1" customWidth="1"/>
    <col min="1089" max="1089" width="9.6640625" style="84" bestFit="1" customWidth="1"/>
    <col min="1090" max="1280" width="9.1640625" style="84"/>
    <col min="1281" max="1281" width="13" style="84" customWidth="1"/>
    <col min="1282" max="1282" width="23.1640625" style="84" customWidth="1"/>
    <col min="1283" max="1283" width="61.1640625" style="84" bestFit="1" customWidth="1"/>
    <col min="1284" max="1284" width="23.5" style="84" customWidth="1"/>
    <col min="1285" max="1285" width="23.1640625" style="84" customWidth="1"/>
    <col min="1286" max="1286" width="18.5" style="84" customWidth="1"/>
    <col min="1287" max="1287" width="41" style="84" customWidth="1"/>
    <col min="1288" max="1288" width="11.5" style="84" customWidth="1"/>
    <col min="1289" max="1289" width="14.6640625" style="84" customWidth="1"/>
    <col min="1290" max="1290" width="11.5" style="84" customWidth="1"/>
    <col min="1291" max="1291" width="9.5" style="84" bestFit="1" customWidth="1"/>
    <col min="1292" max="1292" width="10.5" style="84" bestFit="1" customWidth="1"/>
    <col min="1293" max="1293" width="10.33203125" style="84" bestFit="1" customWidth="1"/>
    <col min="1294" max="1294" width="10" style="84" bestFit="1" customWidth="1"/>
    <col min="1295" max="1297" width="10.5" style="84" bestFit="1" customWidth="1"/>
    <col min="1298" max="1298" width="10.33203125" style="84" bestFit="1" customWidth="1"/>
    <col min="1299" max="1299" width="10.1640625" style="84" bestFit="1" customWidth="1"/>
    <col min="1300" max="1300" width="10.33203125" style="84" bestFit="1" customWidth="1"/>
    <col min="1301" max="1301" width="10.5" style="84" bestFit="1" customWidth="1"/>
    <col min="1302" max="1302" width="10.33203125" style="84" bestFit="1" customWidth="1"/>
    <col min="1303" max="1303" width="10.5" style="84" bestFit="1" customWidth="1"/>
    <col min="1304" max="1304" width="10.1640625" style="84" bestFit="1" customWidth="1"/>
    <col min="1305" max="1305" width="10" style="84" bestFit="1" customWidth="1"/>
    <col min="1306" max="1306" width="10.5" style="84" bestFit="1" customWidth="1"/>
    <col min="1307" max="1307" width="10.33203125" style="84" bestFit="1" customWidth="1"/>
    <col min="1308" max="1308" width="10" style="84" bestFit="1" customWidth="1"/>
    <col min="1309" max="1313" width="10.5" style="84" bestFit="1" customWidth="1"/>
    <col min="1314" max="1314" width="9.83203125" style="84" bestFit="1" customWidth="1"/>
    <col min="1315" max="1315" width="9.5" style="84" bestFit="1" customWidth="1"/>
    <col min="1316" max="1316" width="10.5" style="84" bestFit="1" customWidth="1"/>
    <col min="1317" max="1317" width="10.33203125" style="84" bestFit="1" customWidth="1"/>
    <col min="1318" max="1318" width="10" style="84" bestFit="1" customWidth="1"/>
    <col min="1319" max="1319" width="10.5" style="84" bestFit="1" customWidth="1"/>
    <col min="1320" max="1320" width="10.33203125" style="84" bestFit="1" customWidth="1"/>
    <col min="1321" max="1321" width="9.83203125" style="84" bestFit="1" customWidth="1"/>
    <col min="1322" max="1322" width="10.33203125" style="84" bestFit="1" customWidth="1"/>
    <col min="1323" max="1323" width="10.5" style="84" bestFit="1" customWidth="1"/>
    <col min="1324" max="1324" width="10.33203125" style="84" bestFit="1" customWidth="1"/>
    <col min="1325" max="1325" width="10.5" style="84" bestFit="1" customWidth="1"/>
    <col min="1326" max="1326" width="9.83203125" style="84" bestFit="1" customWidth="1"/>
    <col min="1327" max="1327" width="9.5" style="84" bestFit="1" customWidth="1"/>
    <col min="1328" max="1328" width="10.5" style="84" bestFit="1" customWidth="1"/>
    <col min="1329" max="1329" width="10.33203125" style="84" bestFit="1" customWidth="1"/>
    <col min="1330" max="1330" width="10" style="84" bestFit="1" customWidth="1"/>
    <col min="1331" max="1331" width="10.5" style="84" bestFit="1" customWidth="1"/>
    <col min="1332" max="1332" width="10.33203125" style="84" bestFit="1" customWidth="1"/>
    <col min="1333" max="1333" width="9.83203125" style="84" bestFit="1" customWidth="1"/>
    <col min="1334" max="1334" width="10.33203125" style="84" bestFit="1" customWidth="1"/>
    <col min="1335" max="1335" width="10.5" style="84" bestFit="1" customWidth="1"/>
    <col min="1336" max="1336" width="10.33203125" style="84" bestFit="1" customWidth="1"/>
    <col min="1337" max="1337" width="10.5" style="84" bestFit="1" customWidth="1"/>
    <col min="1338" max="1338" width="9.83203125" style="84" bestFit="1" customWidth="1"/>
    <col min="1339" max="1339" width="9.5" style="84" bestFit="1" customWidth="1"/>
    <col min="1340" max="1340" width="10.5" style="84" bestFit="1" customWidth="1"/>
    <col min="1341" max="1341" width="10.33203125" style="84" bestFit="1" customWidth="1"/>
    <col min="1342" max="1342" width="10" style="84" bestFit="1" customWidth="1"/>
    <col min="1343" max="1343" width="10.5" style="84" bestFit="1" customWidth="1"/>
    <col min="1344" max="1344" width="10.33203125" style="84" bestFit="1" customWidth="1"/>
    <col min="1345" max="1345" width="9.6640625" style="84" bestFit="1" customWidth="1"/>
    <col min="1346" max="1536" width="9.1640625" style="84"/>
    <col min="1537" max="1537" width="13" style="84" customWidth="1"/>
    <col min="1538" max="1538" width="23.1640625" style="84" customWidth="1"/>
    <col min="1539" max="1539" width="61.1640625" style="84" bestFit="1" customWidth="1"/>
    <col min="1540" max="1540" width="23.5" style="84" customWidth="1"/>
    <col min="1541" max="1541" width="23.1640625" style="84" customWidth="1"/>
    <col min="1542" max="1542" width="18.5" style="84" customWidth="1"/>
    <col min="1543" max="1543" width="41" style="84" customWidth="1"/>
    <col min="1544" max="1544" width="11.5" style="84" customWidth="1"/>
    <col min="1545" max="1545" width="14.6640625" style="84" customWidth="1"/>
    <col min="1546" max="1546" width="11.5" style="84" customWidth="1"/>
    <col min="1547" max="1547" width="9.5" style="84" bestFit="1" customWidth="1"/>
    <col min="1548" max="1548" width="10.5" style="84" bestFit="1" customWidth="1"/>
    <col min="1549" max="1549" width="10.33203125" style="84" bestFit="1" customWidth="1"/>
    <col min="1550" max="1550" width="10" style="84" bestFit="1" customWidth="1"/>
    <col min="1551" max="1553" width="10.5" style="84" bestFit="1" customWidth="1"/>
    <col min="1554" max="1554" width="10.33203125" style="84" bestFit="1" customWidth="1"/>
    <col min="1555" max="1555" width="10.1640625" style="84" bestFit="1" customWidth="1"/>
    <col min="1556" max="1556" width="10.33203125" style="84" bestFit="1" customWidth="1"/>
    <col min="1557" max="1557" width="10.5" style="84" bestFit="1" customWidth="1"/>
    <col min="1558" max="1558" width="10.33203125" style="84" bestFit="1" customWidth="1"/>
    <col min="1559" max="1559" width="10.5" style="84" bestFit="1" customWidth="1"/>
    <col min="1560" max="1560" width="10.1640625" style="84" bestFit="1" customWidth="1"/>
    <col min="1561" max="1561" width="10" style="84" bestFit="1" customWidth="1"/>
    <col min="1562" max="1562" width="10.5" style="84" bestFit="1" customWidth="1"/>
    <col min="1563" max="1563" width="10.33203125" style="84" bestFit="1" customWidth="1"/>
    <col min="1564" max="1564" width="10" style="84" bestFit="1" customWidth="1"/>
    <col min="1565" max="1569" width="10.5" style="84" bestFit="1" customWidth="1"/>
    <col min="1570" max="1570" width="9.83203125" style="84" bestFit="1" customWidth="1"/>
    <col min="1571" max="1571" width="9.5" style="84" bestFit="1" customWidth="1"/>
    <col min="1572" max="1572" width="10.5" style="84" bestFit="1" customWidth="1"/>
    <col min="1573" max="1573" width="10.33203125" style="84" bestFit="1" customWidth="1"/>
    <col min="1574" max="1574" width="10" style="84" bestFit="1" customWidth="1"/>
    <col min="1575" max="1575" width="10.5" style="84" bestFit="1" customWidth="1"/>
    <col min="1576" max="1576" width="10.33203125" style="84" bestFit="1" customWidth="1"/>
    <col min="1577" max="1577" width="9.83203125" style="84" bestFit="1" customWidth="1"/>
    <col min="1578" max="1578" width="10.33203125" style="84" bestFit="1" customWidth="1"/>
    <col min="1579" max="1579" width="10.5" style="84" bestFit="1" customWidth="1"/>
    <col min="1580" max="1580" width="10.33203125" style="84" bestFit="1" customWidth="1"/>
    <col min="1581" max="1581" width="10.5" style="84" bestFit="1" customWidth="1"/>
    <col min="1582" max="1582" width="9.83203125" style="84" bestFit="1" customWidth="1"/>
    <col min="1583" max="1583" width="9.5" style="84" bestFit="1" customWidth="1"/>
    <col min="1584" max="1584" width="10.5" style="84" bestFit="1" customWidth="1"/>
    <col min="1585" max="1585" width="10.33203125" style="84" bestFit="1" customWidth="1"/>
    <col min="1586" max="1586" width="10" style="84" bestFit="1" customWidth="1"/>
    <col min="1587" max="1587" width="10.5" style="84" bestFit="1" customWidth="1"/>
    <col min="1588" max="1588" width="10.33203125" style="84" bestFit="1" customWidth="1"/>
    <col min="1589" max="1589" width="9.83203125" style="84" bestFit="1" customWidth="1"/>
    <col min="1590" max="1590" width="10.33203125" style="84" bestFit="1" customWidth="1"/>
    <col min="1591" max="1591" width="10.5" style="84" bestFit="1" customWidth="1"/>
    <col min="1592" max="1592" width="10.33203125" style="84" bestFit="1" customWidth="1"/>
    <col min="1593" max="1593" width="10.5" style="84" bestFit="1" customWidth="1"/>
    <col min="1594" max="1594" width="9.83203125" style="84" bestFit="1" customWidth="1"/>
    <col min="1595" max="1595" width="9.5" style="84" bestFit="1" customWidth="1"/>
    <col min="1596" max="1596" width="10.5" style="84" bestFit="1" customWidth="1"/>
    <col min="1597" max="1597" width="10.33203125" style="84" bestFit="1" customWidth="1"/>
    <col min="1598" max="1598" width="10" style="84" bestFit="1" customWidth="1"/>
    <col min="1599" max="1599" width="10.5" style="84" bestFit="1" customWidth="1"/>
    <col min="1600" max="1600" width="10.33203125" style="84" bestFit="1" customWidth="1"/>
    <col min="1601" max="1601" width="9.6640625" style="84" bestFit="1" customWidth="1"/>
    <col min="1602" max="1792" width="9.1640625" style="84"/>
    <col min="1793" max="1793" width="13" style="84" customWidth="1"/>
    <col min="1794" max="1794" width="23.1640625" style="84" customWidth="1"/>
    <col min="1795" max="1795" width="61.1640625" style="84" bestFit="1" customWidth="1"/>
    <col min="1796" max="1796" width="23.5" style="84" customWidth="1"/>
    <col min="1797" max="1797" width="23.1640625" style="84" customWidth="1"/>
    <col min="1798" max="1798" width="18.5" style="84" customWidth="1"/>
    <col min="1799" max="1799" width="41" style="84" customWidth="1"/>
    <col min="1800" max="1800" width="11.5" style="84" customWidth="1"/>
    <col min="1801" max="1801" width="14.6640625" style="84" customWidth="1"/>
    <col min="1802" max="1802" width="11.5" style="84" customWidth="1"/>
    <col min="1803" max="1803" width="9.5" style="84" bestFit="1" customWidth="1"/>
    <col min="1804" max="1804" width="10.5" style="84" bestFit="1" customWidth="1"/>
    <col min="1805" max="1805" width="10.33203125" style="84" bestFit="1" customWidth="1"/>
    <col min="1806" max="1806" width="10" style="84" bestFit="1" customWidth="1"/>
    <col min="1807" max="1809" width="10.5" style="84" bestFit="1" customWidth="1"/>
    <col min="1810" max="1810" width="10.33203125" style="84" bestFit="1" customWidth="1"/>
    <col min="1811" max="1811" width="10.1640625" style="84" bestFit="1" customWidth="1"/>
    <col min="1812" max="1812" width="10.33203125" style="84" bestFit="1" customWidth="1"/>
    <col min="1813" max="1813" width="10.5" style="84" bestFit="1" customWidth="1"/>
    <col min="1814" max="1814" width="10.33203125" style="84" bestFit="1" customWidth="1"/>
    <col min="1815" max="1815" width="10.5" style="84" bestFit="1" customWidth="1"/>
    <col min="1816" max="1816" width="10.1640625" style="84" bestFit="1" customWidth="1"/>
    <col min="1817" max="1817" width="10" style="84" bestFit="1" customWidth="1"/>
    <col min="1818" max="1818" width="10.5" style="84" bestFit="1" customWidth="1"/>
    <col min="1819" max="1819" width="10.33203125" style="84" bestFit="1" customWidth="1"/>
    <col min="1820" max="1820" width="10" style="84" bestFit="1" customWidth="1"/>
    <col min="1821" max="1825" width="10.5" style="84" bestFit="1" customWidth="1"/>
    <col min="1826" max="1826" width="9.83203125" style="84" bestFit="1" customWidth="1"/>
    <col min="1827" max="1827" width="9.5" style="84" bestFit="1" customWidth="1"/>
    <col min="1828" max="1828" width="10.5" style="84" bestFit="1" customWidth="1"/>
    <col min="1829" max="1829" width="10.33203125" style="84" bestFit="1" customWidth="1"/>
    <col min="1830" max="1830" width="10" style="84" bestFit="1" customWidth="1"/>
    <col min="1831" max="1831" width="10.5" style="84" bestFit="1" customWidth="1"/>
    <col min="1832" max="1832" width="10.33203125" style="84" bestFit="1" customWidth="1"/>
    <col min="1833" max="1833" width="9.83203125" style="84" bestFit="1" customWidth="1"/>
    <col min="1834" max="1834" width="10.33203125" style="84" bestFit="1" customWidth="1"/>
    <col min="1835" max="1835" width="10.5" style="84" bestFit="1" customWidth="1"/>
    <col min="1836" max="1836" width="10.33203125" style="84" bestFit="1" customWidth="1"/>
    <col min="1837" max="1837" width="10.5" style="84" bestFit="1" customWidth="1"/>
    <col min="1838" max="1838" width="9.83203125" style="84" bestFit="1" customWidth="1"/>
    <col min="1839" max="1839" width="9.5" style="84" bestFit="1" customWidth="1"/>
    <col min="1840" max="1840" width="10.5" style="84" bestFit="1" customWidth="1"/>
    <col min="1841" max="1841" width="10.33203125" style="84" bestFit="1" customWidth="1"/>
    <col min="1842" max="1842" width="10" style="84" bestFit="1" customWidth="1"/>
    <col min="1843" max="1843" width="10.5" style="84" bestFit="1" customWidth="1"/>
    <col min="1844" max="1844" width="10.33203125" style="84" bestFit="1" customWidth="1"/>
    <col min="1845" max="1845" width="9.83203125" style="84" bestFit="1" customWidth="1"/>
    <col min="1846" max="1846" width="10.33203125" style="84" bestFit="1" customWidth="1"/>
    <col min="1847" max="1847" width="10.5" style="84" bestFit="1" customWidth="1"/>
    <col min="1848" max="1848" width="10.33203125" style="84" bestFit="1" customWidth="1"/>
    <col min="1849" max="1849" width="10.5" style="84" bestFit="1" customWidth="1"/>
    <col min="1850" max="1850" width="9.83203125" style="84" bestFit="1" customWidth="1"/>
    <col min="1851" max="1851" width="9.5" style="84" bestFit="1" customWidth="1"/>
    <col min="1852" max="1852" width="10.5" style="84" bestFit="1" customWidth="1"/>
    <col min="1853" max="1853" width="10.33203125" style="84" bestFit="1" customWidth="1"/>
    <col min="1854" max="1854" width="10" style="84" bestFit="1" customWidth="1"/>
    <col min="1855" max="1855" width="10.5" style="84" bestFit="1" customWidth="1"/>
    <col min="1856" max="1856" width="10.33203125" style="84" bestFit="1" customWidth="1"/>
    <col min="1857" max="1857" width="9.6640625" style="84" bestFit="1" customWidth="1"/>
    <col min="1858" max="2048" width="9.1640625" style="84"/>
    <col min="2049" max="2049" width="13" style="84" customWidth="1"/>
    <col min="2050" max="2050" width="23.1640625" style="84" customWidth="1"/>
    <col min="2051" max="2051" width="61.1640625" style="84" bestFit="1" customWidth="1"/>
    <col min="2052" max="2052" width="23.5" style="84" customWidth="1"/>
    <col min="2053" max="2053" width="23.1640625" style="84" customWidth="1"/>
    <col min="2054" max="2054" width="18.5" style="84" customWidth="1"/>
    <col min="2055" max="2055" width="41" style="84" customWidth="1"/>
    <col min="2056" max="2056" width="11.5" style="84" customWidth="1"/>
    <col min="2057" max="2057" width="14.6640625" style="84" customWidth="1"/>
    <col min="2058" max="2058" width="11.5" style="84" customWidth="1"/>
    <col min="2059" max="2059" width="9.5" style="84" bestFit="1" customWidth="1"/>
    <col min="2060" max="2060" width="10.5" style="84" bestFit="1" customWidth="1"/>
    <col min="2061" max="2061" width="10.33203125" style="84" bestFit="1" customWidth="1"/>
    <col min="2062" max="2062" width="10" style="84" bestFit="1" customWidth="1"/>
    <col min="2063" max="2065" width="10.5" style="84" bestFit="1" customWidth="1"/>
    <col min="2066" max="2066" width="10.33203125" style="84" bestFit="1" customWidth="1"/>
    <col min="2067" max="2067" width="10.1640625" style="84" bestFit="1" customWidth="1"/>
    <col min="2068" max="2068" width="10.33203125" style="84" bestFit="1" customWidth="1"/>
    <col min="2069" max="2069" width="10.5" style="84" bestFit="1" customWidth="1"/>
    <col min="2070" max="2070" width="10.33203125" style="84" bestFit="1" customWidth="1"/>
    <col min="2071" max="2071" width="10.5" style="84" bestFit="1" customWidth="1"/>
    <col min="2072" max="2072" width="10.1640625" style="84" bestFit="1" customWidth="1"/>
    <col min="2073" max="2073" width="10" style="84" bestFit="1" customWidth="1"/>
    <col min="2074" max="2074" width="10.5" style="84" bestFit="1" customWidth="1"/>
    <col min="2075" max="2075" width="10.33203125" style="84" bestFit="1" customWidth="1"/>
    <col min="2076" max="2076" width="10" style="84" bestFit="1" customWidth="1"/>
    <col min="2077" max="2081" width="10.5" style="84" bestFit="1" customWidth="1"/>
    <col min="2082" max="2082" width="9.83203125" style="84" bestFit="1" customWidth="1"/>
    <col min="2083" max="2083" width="9.5" style="84" bestFit="1" customWidth="1"/>
    <col min="2084" max="2084" width="10.5" style="84" bestFit="1" customWidth="1"/>
    <col min="2085" max="2085" width="10.33203125" style="84" bestFit="1" customWidth="1"/>
    <col min="2086" max="2086" width="10" style="84" bestFit="1" customWidth="1"/>
    <col min="2087" max="2087" width="10.5" style="84" bestFit="1" customWidth="1"/>
    <col min="2088" max="2088" width="10.33203125" style="84" bestFit="1" customWidth="1"/>
    <col min="2089" max="2089" width="9.83203125" style="84" bestFit="1" customWidth="1"/>
    <col min="2090" max="2090" width="10.33203125" style="84" bestFit="1" customWidth="1"/>
    <col min="2091" max="2091" width="10.5" style="84" bestFit="1" customWidth="1"/>
    <col min="2092" max="2092" width="10.33203125" style="84" bestFit="1" customWidth="1"/>
    <col min="2093" max="2093" width="10.5" style="84" bestFit="1" customWidth="1"/>
    <col min="2094" max="2094" width="9.83203125" style="84" bestFit="1" customWidth="1"/>
    <col min="2095" max="2095" width="9.5" style="84" bestFit="1" customWidth="1"/>
    <col min="2096" max="2096" width="10.5" style="84" bestFit="1" customWidth="1"/>
    <col min="2097" max="2097" width="10.33203125" style="84" bestFit="1" customWidth="1"/>
    <col min="2098" max="2098" width="10" style="84" bestFit="1" customWidth="1"/>
    <col min="2099" max="2099" width="10.5" style="84" bestFit="1" customWidth="1"/>
    <col min="2100" max="2100" width="10.33203125" style="84" bestFit="1" customWidth="1"/>
    <col min="2101" max="2101" width="9.83203125" style="84" bestFit="1" customWidth="1"/>
    <col min="2102" max="2102" width="10.33203125" style="84" bestFit="1" customWidth="1"/>
    <col min="2103" max="2103" width="10.5" style="84" bestFit="1" customWidth="1"/>
    <col min="2104" max="2104" width="10.33203125" style="84" bestFit="1" customWidth="1"/>
    <col min="2105" max="2105" width="10.5" style="84" bestFit="1" customWidth="1"/>
    <col min="2106" max="2106" width="9.83203125" style="84" bestFit="1" customWidth="1"/>
    <col min="2107" max="2107" width="9.5" style="84" bestFit="1" customWidth="1"/>
    <col min="2108" max="2108" width="10.5" style="84" bestFit="1" customWidth="1"/>
    <col min="2109" max="2109" width="10.33203125" style="84" bestFit="1" customWidth="1"/>
    <col min="2110" max="2110" width="10" style="84" bestFit="1" customWidth="1"/>
    <col min="2111" max="2111" width="10.5" style="84" bestFit="1" customWidth="1"/>
    <col min="2112" max="2112" width="10.33203125" style="84" bestFit="1" customWidth="1"/>
    <col min="2113" max="2113" width="9.6640625" style="84" bestFit="1" customWidth="1"/>
    <col min="2114" max="2304" width="9.1640625" style="84"/>
    <col min="2305" max="2305" width="13" style="84" customWidth="1"/>
    <col min="2306" max="2306" width="23.1640625" style="84" customWidth="1"/>
    <col min="2307" max="2307" width="61.1640625" style="84" bestFit="1" customWidth="1"/>
    <col min="2308" max="2308" width="23.5" style="84" customWidth="1"/>
    <col min="2309" max="2309" width="23.1640625" style="84" customWidth="1"/>
    <col min="2310" max="2310" width="18.5" style="84" customWidth="1"/>
    <col min="2311" max="2311" width="41" style="84" customWidth="1"/>
    <col min="2312" max="2312" width="11.5" style="84" customWidth="1"/>
    <col min="2313" max="2313" width="14.6640625" style="84" customWidth="1"/>
    <col min="2314" max="2314" width="11.5" style="84" customWidth="1"/>
    <col min="2315" max="2315" width="9.5" style="84" bestFit="1" customWidth="1"/>
    <col min="2316" max="2316" width="10.5" style="84" bestFit="1" customWidth="1"/>
    <col min="2317" max="2317" width="10.33203125" style="84" bestFit="1" customWidth="1"/>
    <col min="2318" max="2318" width="10" style="84" bestFit="1" customWidth="1"/>
    <col min="2319" max="2321" width="10.5" style="84" bestFit="1" customWidth="1"/>
    <col min="2322" max="2322" width="10.33203125" style="84" bestFit="1" customWidth="1"/>
    <col min="2323" max="2323" width="10.1640625" style="84" bestFit="1" customWidth="1"/>
    <col min="2324" max="2324" width="10.33203125" style="84" bestFit="1" customWidth="1"/>
    <col min="2325" max="2325" width="10.5" style="84" bestFit="1" customWidth="1"/>
    <col min="2326" max="2326" width="10.33203125" style="84" bestFit="1" customWidth="1"/>
    <col min="2327" max="2327" width="10.5" style="84" bestFit="1" customWidth="1"/>
    <col min="2328" max="2328" width="10.1640625" style="84" bestFit="1" customWidth="1"/>
    <col min="2329" max="2329" width="10" style="84" bestFit="1" customWidth="1"/>
    <col min="2330" max="2330" width="10.5" style="84" bestFit="1" customWidth="1"/>
    <col min="2331" max="2331" width="10.33203125" style="84" bestFit="1" customWidth="1"/>
    <col min="2332" max="2332" width="10" style="84" bestFit="1" customWidth="1"/>
    <col min="2333" max="2337" width="10.5" style="84" bestFit="1" customWidth="1"/>
    <col min="2338" max="2338" width="9.83203125" style="84" bestFit="1" customWidth="1"/>
    <col min="2339" max="2339" width="9.5" style="84" bestFit="1" customWidth="1"/>
    <col min="2340" max="2340" width="10.5" style="84" bestFit="1" customWidth="1"/>
    <col min="2341" max="2341" width="10.33203125" style="84" bestFit="1" customWidth="1"/>
    <col min="2342" max="2342" width="10" style="84" bestFit="1" customWidth="1"/>
    <col min="2343" max="2343" width="10.5" style="84" bestFit="1" customWidth="1"/>
    <col min="2344" max="2344" width="10.33203125" style="84" bestFit="1" customWidth="1"/>
    <col min="2345" max="2345" width="9.83203125" style="84" bestFit="1" customWidth="1"/>
    <col min="2346" max="2346" width="10.33203125" style="84" bestFit="1" customWidth="1"/>
    <col min="2347" max="2347" width="10.5" style="84" bestFit="1" customWidth="1"/>
    <col min="2348" max="2348" width="10.33203125" style="84" bestFit="1" customWidth="1"/>
    <col min="2349" max="2349" width="10.5" style="84" bestFit="1" customWidth="1"/>
    <col min="2350" max="2350" width="9.83203125" style="84" bestFit="1" customWidth="1"/>
    <col min="2351" max="2351" width="9.5" style="84" bestFit="1" customWidth="1"/>
    <col min="2352" max="2352" width="10.5" style="84" bestFit="1" customWidth="1"/>
    <col min="2353" max="2353" width="10.33203125" style="84" bestFit="1" customWidth="1"/>
    <col min="2354" max="2354" width="10" style="84" bestFit="1" customWidth="1"/>
    <col min="2355" max="2355" width="10.5" style="84" bestFit="1" customWidth="1"/>
    <col min="2356" max="2356" width="10.33203125" style="84" bestFit="1" customWidth="1"/>
    <col min="2357" max="2357" width="9.83203125" style="84" bestFit="1" customWidth="1"/>
    <col min="2358" max="2358" width="10.33203125" style="84" bestFit="1" customWidth="1"/>
    <col min="2359" max="2359" width="10.5" style="84" bestFit="1" customWidth="1"/>
    <col min="2360" max="2360" width="10.33203125" style="84" bestFit="1" customWidth="1"/>
    <col min="2361" max="2361" width="10.5" style="84" bestFit="1" customWidth="1"/>
    <col min="2362" max="2362" width="9.83203125" style="84" bestFit="1" customWidth="1"/>
    <col min="2363" max="2363" width="9.5" style="84" bestFit="1" customWidth="1"/>
    <col min="2364" max="2364" width="10.5" style="84" bestFit="1" customWidth="1"/>
    <col min="2365" max="2365" width="10.33203125" style="84" bestFit="1" customWidth="1"/>
    <col min="2366" max="2366" width="10" style="84" bestFit="1" customWidth="1"/>
    <col min="2367" max="2367" width="10.5" style="84" bestFit="1" customWidth="1"/>
    <col min="2368" max="2368" width="10.33203125" style="84" bestFit="1" customWidth="1"/>
    <col min="2369" max="2369" width="9.6640625" style="84" bestFit="1" customWidth="1"/>
    <col min="2370" max="2560" width="9.1640625" style="84"/>
    <col min="2561" max="2561" width="13" style="84" customWidth="1"/>
    <col min="2562" max="2562" width="23.1640625" style="84" customWidth="1"/>
    <col min="2563" max="2563" width="61.1640625" style="84" bestFit="1" customWidth="1"/>
    <col min="2564" max="2564" width="23.5" style="84" customWidth="1"/>
    <col min="2565" max="2565" width="23.1640625" style="84" customWidth="1"/>
    <col min="2566" max="2566" width="18.5" style="84" customWidth="1"/>
    <col min="2567" max="2567" width="41" style="84" customWidth="1"/>
    <col min="2568" max="2568" width="11.5" style="84" customWidth="1"/>
    <col min="2569" max="2569" width="14.6640625" style="84" customWidth="1"/>
    <col min="2570" max="2570" width="11.5" style="84" customWidth="1"/>
    <col min="2571" max="2571" width="9.5" style="84" bestFit="1" customWidth="1"/>
    <col min="2572" max="2572" width="10.5" style="84" bestFit="1" customWidth="1"/>
    <col min="2573" max="2573" width="10.33203125" style="84" bestFit="1" customWidth="1"/>
    <col min="2574" max="2574" width="10" style="84" bestFit="1" customWidth="1"/>
    <col min="2575" max="2577" width="10.5" style="84" bestFit="1" customWidth="1"/>
    <col min="2578" max="2578" width="10.33203125" style="84" bestFit="1" customWidth="1"/>
    <col min="2579" max="2579" width="10.1640625" style="84" bestFit="1" customWidth="1"/>
    <col min="2580" max="2580" width="10.33203125" style="84" bestFit="1" customWidth="1"/>
    <col min="2581" max="2581" width="10.5" style="84" bestFit="1" customWidth="1"/>
    <col min="2582" max="2582" width="10.33203125" style="84" bestFit="1" customWidth="1"/>
    <col min="2583" max="2583" width="10.5" style="84" bestFit="1" customWidth="1"/>
    <col min="2584" max="2584" width="10.1640625" style="84" bestFit="1" customWidth="1"/>
    <col min="2585" max="2585" width="10" style="84" bestFit="1" customWidth="1"/>
    <col min="2586" max="2586" width="10.5" style="84" bestFit="1" customWidth="1"/>
    <col min="2587" max="2587" width="10.33203125" style="84" bestFit="1" customWidth="1"/>
    <col min="2588" max="2588" width="10" style="84" bestFit="1" customWidth="1"/>
    <col min="2589" max="2593" width="10.5" style="84" bestFit="1" customWidth="1"/>
    <col min="2594" max="2594" width="9.83203125" style="84" bestFit="1" customWidth="1"/>
    <col min="2595" max="2595" width="9.5" style="84" bestFit="1" customWidth="1"/>
    <col min="2596" max="2596" width="10.5" style="84" bestFit="1" customWidth="1"/>
    <col min="2597" max="2597" width="10.33203125" style="84" bestFit="1" customWidth="1"/>
    <col min="2598" max="2598" width="10" style="84" bestFit="1" customWidth="1"/>
    <col min="2599" max="2599" width="10.5" style="84" bestFit="1" customWidth="1"/>
    <col min="2600" max="2600" width="10.33203125" style="84" bestFit="1" customWidth="1"/>
    <col min="2601" max="2601" width="9.83203125" style="84" bestFit="1" customWidth="1"/>
    <col min="2602" max="2602" width="10.33203125" style="84" bestFit="1" customWidth="1"/>
    <col min="2603" max="2603" width="10.5" style="84" bestFit="1" customWidth="1"/>
    <col min="2604" max="2604" width="10.33203125" style="84" bestFit="1" customWidth="1"/>
    <col min="2605" max="2605" width="10.5" style="84" bestFit="1" customWidth="1"/>
    <col min="2606" max="2606" width="9.83203125" style="84" bestFit="1" customWidth="1"/>
    <col min="2607" max="2607" width="9.5" style="84" bestFit="1" customWidth="1"/>
    <col min="2608" max="2608" width="10.5" style="84" bestFit="1" customWidth="1"/>
    <col min="2609" max="2609" width="10.33203125" style="84" bestFit="1" customWidth="1"/>
    <col min="2610" max="2610" width="10" style="84" bestFit="1" customWidth="1"/>
    <col min="2611" max="2611" width="10.5" style="84" bestFit="1" customWidth="1"/>
    <col min="2612" max="2612" width="10.33203125" style="84" bestFit="1" customWidth="1"/>
    <col min="2613" max="2613" width="9.83203125" style="84" bestFit="1" customWidth="1"/>
    <col min="2614" max="2614" width="10.33203125" style="84" bestFit="1" customWidth="1"/>
    <col min="2615" max="2615" width="10.5" style="84" bestFit="1" customWidth="1"/>
    <col min="2616" max="2616" width="10.33203125" style="84" bestFit="1" customWidth="1"/>
    <col min="2617" max="2617" width="10.5" style="84" bestFit="1" customWidth="1"/>
    <col min="2618" max="2618" width="9.83203125" style="84" bestFit="1" customWidth="1"/>
    <col min="2619" max="2619" width="9.5" style="84" bestFit="1" customWidth="1"/>
    <col min="2620" max="2620" width="10.5" style="84" bestFit="1" customWidth="1"/>
    <col min="2621" max="2621" width="10.33203125" style="84" bestFit="1" customWidth="1"/>
    <col min="2622" max="2622" width="10" style="84" bestFit="1" customWidth="1"/>
    <col min="2623" max="2623" width="10.5" style="84" bestFit="1" customWidth="1"/>
    <col min="2624" max="2624" width="10.33203125" style="84" bestFit="1" customWidth="1"/>
    <col min="2625" max="2625" width="9.6640625" style="84" bestFit="1" customWidth="1"/>
    <col min="2626" max="2816" width="9.1640625" style="84"/>
    <col min="2817" max="2817" width="13" style="84" customWidth="1"/>
    <col min="2818" max="2818" width="23.1640625" style="84" customWidth="1"/>
    <col min="2819" max="2819" width="61.1640625" style="84" bestFit="1" customWidth="1"/>
    <col min="2820" max="2820" width="23.5" style="84" customWidth="1"/>
    <col min="2821" max="2821" width="23.1640625" style="84" customWidth="1"/>
    <col min="2822" max="2822" width="18.5" style="84" customWidth="1"/>
    <col min="2823" max="2823" width="41" style="84" customWidth="1"/>
    <col min="2824" max="2824" width="11.5" style="84" customWidth="1"/>
    <col min="2825" max="2825" width="14.6640625" style="84" customWidth="1"/>
    <col min="2826" max="2826" width="11.5" style="84" customWidth="1"/>
    <col min="2827" max="2827" width="9.5" style="84" bestFit="1" customWidth="1"/>
    <col min="2828" max="2828" width="10.5" style="84" bestFit="1" customWidth="1"/>
    <col min="2829" max="2829" width="10.33203125" style="84" bestFit="1" customWidth="1"/>
    <col min="2830" max="2830" width="10" style="84" bestFit="1" customWidth="1"/>
    <col min="2831" max="2833" width="10.5" style="84" bestFit="1" customWidth="1"/>
    <col min="2834" max="2834" width="10.33203125" style="84" bestFit="1" customWidth="1"/>
    <col min="2835" max="2835" width="10.1640625" style="84" bestFit="1" customWidth="1"/>
    <col min="2836" max="2836" width="10.33203125" style="84" bestFit="1" customWidth="1"/>
    <col min="2837" max="2837" width="10.5" style="84" bestFit="1" customWidth="1"/>
    <col min="2838" max="2838" width="10.33203125" style="84" bestFit="1" customWidth="1"/>
    <col min="2839" max="2839" width="10.5" style="84" bestFit="1" customWidth="1"/>
    <col min="2840" max="2840" width="10.1640625" style="84" bestFit="1" customWidth="1"/>
    <col min="2841" max="2841" width="10" style="84" bestFit="1" customWidth="1"/>
    <col min="2842" max="2842" width="10.5" style="84" bestFit="1" customWidth="1"/>
    <col min="2843" max="2843" width="10.33203125" style="84" bestFit="1" customWidth="1"/>
    <col min="2844" max="2844" width="10" style="84" bestFit="1" customWidth="1"/>
    <col min="2845" max="2849" width="10.5" style="84" bestFit="1" customWidth="1"/>
    <col min="2850" max="2850" width="9.83203125" style="84" bestFit="1" customWidth="1"/>
    <col min="2851" max="2851" width="9.5" style="84" bestFit="1" customWidth="1"/>
    <col min="2852" max="2852" width="10.5" style="84" bestFit="1" customWidth="1"/>
    <col min="2853" max="2853" width="10.33203125" style="84" bestFit="1" customWidth="1"/>
    <col min="2854" max="2854" width="10" style="84" bestFit="1" customWidth="1"/>
    <col min="2855" max="2855" width="10.5" style="84" bestFit="1" customWidth="1"/>
    <col min="2856" max="2856" width="10.33203125" style="84" bestFit="1" customWidth="1"/>
    <col min="2857" max="2857" width="9.83203125" style="84" bestFit="1" customWidth="1"/>
    <col min="2858" max="2858" width="10.33203125" style="84" bestFit="1" customWidth="1"/>
    <col min="2859" max="2859" width="10.5" style="84" bestFit="1" customWidth="1"/>
    <col min="2860" max="2860" width="10.33203125" style="84" bestFit="1" customWidth="1"/>
    <col min="2861" max="2861" width="10.5" style="84" bestFit="1" customWidth="1"/>
    <col min="2862" max="2862" width="9.83203125" style="84" bestFit="1" customWidth="1"/>
    <col min="2863" max="2863" width="9.5" style="84" bestFit="1" customWidth="1"/>
    <col min="2864" max="2864" width="10.5" style="84" bestFit="1" customWidth="1"/>
    <col min="2865" max="2865" width="10.33203125" style="84" bestFit="1" customWidth="1"/>
    <col min="2866" max="2866" width="10" style="84" bestFit="1" customWidth="1"/>
    <col min="2867" max="2867" width="10.5" style="84" bestFit="1" customWidth="1"/>
    <col min="2868" max="2868" width="10.33203125" style="84" bestFit="1" customWidth="1"/>
    <col min="2869" max="2869" width="9.83203125" style="84" bestFit="1" customWidth="1"/>
    <col min="2870" max="2870" width="10.33203125" style="84" bestFit="1" customWidth="1"/>
    <col min="2871" max="2871" width="10.5" style="84" bestFit="1" customWidth="1"/>
    <col min="2872" max="2872" width="10.33203125" style="84" bestFit="1" customWidth="1"/>
    <col min="2873" max="2873" width="10.5" style="84" bestFit="1" customWidth="1"/>
    <col min="2874" max="2874" width="9.83203125" style="84" bestFit="1" customWidth="1"/>
    <col min="2875" max="2875" width="9.5" style="84" bestFit="1" customWidth="1"/>
    <col min="2876" max="2876" width="10.5" style="84" bestFit="1" customWidth="1"/>
    <col min="2877" max="2877" width="10.33203125" style="84" bestFit="1" customWidth="1"/>
    <col min="2878" max="2878" width="10" style="84" bestFit="1" customWidth="1"/>
    <col min="2879" max="2879" width="10.5" style="84" bestFit="1" customWidth="1"/>
    <col min="2880" max="2880" width="10.33203125" style="84" bestFit="1" customWidth="1"/>
    <col min="2881" max="2881" width="9.6640625" style="84" bestFit="1" customWidth="1"/>
    <col min="2882" max="3072" width="9.1640625" style="84"/>
    <col min="3073" max="3073" width="13" style="84" customWidth="1"/>
    <col min="3074" max="3074" width="23.1640625" style="84" customWidth="1"/>
    <col min="3075" max="3075" width="61.1640625" style="84" bestFit="1" customWidth="1"/>
    <col min="3076" max="3076" width="23.5" style="84" customWidth="1"/>
    <col min="3077" max="3077" width="23.1640625" style="84" customWidth="1"/>
    <col min="3078" max="3078" width="18.5" style="84" customWidth="1"/>
    <col min="3079" max="3079" width="41" style="84" customWidth="1"/>
    <col min="3080" max="3080" width="11.5" style="84" customWidth="1"/>
    <col min="3081" max="3081" width="14.6640625" style="84" customWidth="1"/>
    <col min="3082" max="3082" width="11.5" style="84" customWidth="1"/>
    <col min="3083" max="3083" width="9.5" style="84" bestFit="1" customWidth="1"/>
    <col min="3084" max="3084" width="10.5" style="84" bestFit="1" customWidth="1"/>
    <col min="3085" max="3085" width="10.33203125" style="84" bestFit="1" customWidth="1"/>
    <col min="3086" max="3086" width="10" style="84" bestFit="1" customWidth="1"/>
    <col min="3087" max="3089" width="10.5" style="84" bestFit="1" customWidth="1"/>
    <col min="3090" max="3090" width="10.33203125" style="84" bestFit="1" customWidth="1"/>
    <col min="3091" max="3091" width="10.1640625" style="84" bestFit="1" customWidth="1"/>
    <col min="3092" max="3092" width="10.33203125" style="84" bestFit="1" customWidth="1"/>
    <col min="3093" max="3093" width="10.5" style="84" bestFit="1" customWidth="1"/>
    <col min="3094" max="3094" width="10.33203125" style="84" bestFit="1" customWidth="1"/>
    <col min="3095" max="3095" width="10.5" style="84" bestFit="1" customWidth="1"/>
    <col min="3096" max="3096" width="10.1640625" style="84" bestFit="1" customWidth="1"/>
    <col min="3097" max="3097" width="10" style="84" bestFit="1" customWidth="1"/>
    <col min="3098" max="3098" width="10.5" style="84" bestFit="1" customWidth="1"/>
    <col min="3099" max="3099" width="10.33203125" style="84" bestFit="1" customWidth="1"/>
    <col min="3100" max="3100" width="10" style="84" bestFit="1" customWidth="1"/>
    <col min="3101" max="3105" width="10.5" style="84" bestFit="1" customWidth="1"/>
    <col min="3106" max="3106" width="9.83203125" style="84" bestFit="1" customWidth="1"/>
    <col min="3107" max="3107" width="9.5" style="84" bestFit="1" customWidth="1"/>
    <col min="3108" max="3108" width="10.5" style="84" bestFit="1" customWidth="1"/>
    <col min="3109" max="3109" width="10.33203125" style="84" bestFit="1" customWidth="1"/>
    <col min="3110" max="3110" width="10" style="84" bestFit="1" customWidth="1"/>
    <col min="3111" max="3111" width="10.5" style="84" bestFit="1" customWidth="1"/>
    <col min="3112" max="3112" width="10.33203125" style="84" bestFit="1" customWidth="1"/>
    <col min="3113" max="3113" width="9.83203125" style="84" bestFit="1" customWidth="1"/>
    <col min="3114" max="3114" width="10.33203125" style="84" bestFit="1" customWidth="1"/>
    <col min="3115" max="3115" width="10.5" style="84" bestFit="1" customWidth="1"/>
    <col min="3116" max="3116" width="10.33203125" style="84" bestFit="1" customWidth="1"/>
    <col min="3117" max="3117" width="10.5" style="84" bestFit="1" customWidth="1"/>
    <col min="3118" max="3118" width="9.83203125" style="84" bestFit="1" customWidth="1"/>
    <col min="3119" max="3119" width="9.5" style="84" bestFit="1" customWidth="1"/>
    <col min="3120" max="3120" width="10.5" style="84" bestFit="1" customWidth="1"/>
    <col min="3121" max="3121" width="10.33203125" style="84" bestFit="1" customWidth="1"/>
    <col min="3122" max="3122" width="10" style="84" bestFit="1" customWidth="1"/>
    <col min="3123" max="3123" width="10.5" style="84" bestFit="1" customWidth="1"/>
    <col min="3124" max="3124" width="10.33203125" style="84" bestFit="1" customWidth="1"/>
    <col min="3125" max="3125" width="9.83203125" style="84" bestFit="1" customWidth="1"/>
    <col min="3126" max="3126" width="10.33203125" style="84" bestFit="1" customWidth="1"/>
    <col min="3127" max="3127" width="10.5" style="84" bestFit="1" customWidth="1"/>
    <col min="3128" max="3128" width="10.33203125" style="84" bestFit="1" customWidth="1"/>
    <col min="3129" max="3129" width="10.5" style="84" bestFit="1" customWidth="1"/>
    <col min="3130" max="3130" width="9.83203125" style="84" bestFit="1" customWidth="1"/>
    <col min="3131" max="3131" width="9.5" style="84" bestFit="1" customWidth="1"/>
    <col min="3132" max="3132" width="10.5" style="84" bestFit="1" customWidth="1"/>
    <col min="3133" max="3133" width="10.33203125" style="84" bestFit="1" customWidth="1"/>
    <col min="3134" max="3134" width="10" style="84" bestFit="1" customWidth="1"/>
    <col min="3135" max="3135" width="10.5" style="84" bestFit="1" customWidth="1"/>
    <col min="3136" max="3136" width="10.33203125" style="84" bestFit="1" customWidth="1"/>
    <col min="3137" max="3137" width="9.6640625" style="84" bestFit="1" customWidth="1"/>
    <col min="3138" max="3328" width="9.1640625" style="84"/>
    <col min="3329" max="3329" width="13" style="84" customWidth="1"/>
    <col min="3330" max="3330" width="23.1640625" style="84" customWidth="1"/>
    <col min="3331" max="3331" width="61.1640625" style="84" bestFit="1" customWidth="1"/>
    <col min="3332" max="3332" width="23.5" style="84" customWidth="1"/>
    <col min="3333" max="3333" width="23.1640625" style="84" customWidth="1"/>
    <col min="3334" max="3334" width="18.5" style="84" customWidth="1"/>
    <col min="3335" max="3335" width="41" style="84" customWidth="1"/>
    <col min="3336" max="3336" width="11.5" style="84" customWidth="1"/>
    <col min="3337" max="3337" width="14.6640625" style="84" customWidth="1"/>
    <col min="3338" max="3338" width="11.5" style="84" customWidth="1"/>
    <col min="3339" max="3339" width="9.5" style="84" bestFit="1" customWidth="1"/>
    <col min="3340" max="3340" width="10.5" style="84" bestFit="1" customWidth="1"/>
    <col min="3341" max="3341" width="10.33203125" style="84" bestFit="1" customWidth="1"/>
    <col min="3342" max="3342" width="10" style="84" bestFit="1" customWidth="1"/>
    <col min="3343" max="3345" width="10.5" style="84" bestFit="1" customWidth="1"/>
    <col min="3346" max="3346" width="10.33203125" style="84" bestFit="1" customWidth="1"/>
    <col min="3347" max="3347" width="10.1640625" style="84" bestFit="1" customWidth="1"/>
    <col min="3348" max="3348" width="10.33203125" style="84" bestFit="1" customWidth="1"/>
    <col min="3349" max="3349" width="10.5" style="84" bestFit="1" customWidth="1"/>
    <col min="3350" max="3350" width="10.33203125" style="84" bestFit="1" customWidth="1"/>
    <col min="3351" max="3351" width="10.5" style="84" bestFit="1" customWidth="1"/>
    <col min="3352" max="3352" width="10.1640625" style="84" bestFit="1" customWidth="1"/>
    <col min="3353" max="3353" width="10" style="84" bestFit="1" customWidth="1"/>
    <col min="3354" max="3354" width="10.5" style="84" bestFit="1" customWidth="1"/>
    <col min="3355" max="3355" width="10.33203125" style="84" bestFit="1" customWidth="1"/>
    <col min="3356" max="3356" width="10" style="84" bestFit="1" customWidth="1"/>
    <col min="3357" max="3361" width="10.5" style="84" bestFit="1" customWidth="1"/>
    <col min="3362" max="3362" width="9.83203125" style="84" bestFit="1" customWidth="1"/>
    <col min="3363" max="3363" width="9.5" style="84" bestFit="1" customWidth="1"/>
    <col min="3364" max="3364" width="10.5" style="84" bestFit="1" customWidth="1"/>
    <col min="3365" max="3365" width="10.33203125" style="84" bestFit="1" customWidth="1"/>
    <col min="3366" max="3366" width="10" style="84" bestFit="1" customWidth="1"/>
    <col min="3367" max="3367" width="10.5" style="84" bestFit="1" customWidth="1"/>
    <col min="3368" max="3368" width="10.33203125" style="84" bestFit="1" customWidth="1"/>
    <col min="3369" max="3369" width="9.83203125" style="84" bestFit="1" customWidth="1"/>
    <col min="3370" max="3370" width="10.33203125" style="84" bestFit="1" customWidth="1"/>
    <col min="3371" max="3371" width="10.5" style="84" bestFit="1" customWidth="1"/>
    <col min="3372" max="3372" width="10.33203125" style="84" bestFit="1" customWidth="1"/>
    <col min="3373" max="3373" width="10.5" style="84" bestFit="1" customWidth="1"/>
    <col min="3374" max="3374" width="9.83203125" style="84" bestFit="1" customWidth="1"/>
    <col min="3375" max="3375" width="9.5" style="84" bestFit="1" customWidth="1"/>
    <col min="3376" max="3376" width="10.5" style="84" bestFit="1" customWidth="1"/>
    <col min="3377" max="3377" width="10.33203125" style="84" bestFit="1" customWidth="1"/>
    <col min="3378" max="3378" width="10" style="84" bestFit="1" customWidth="1"/>
    <col min="3379" max="3379" width="10.5" style="84" bestFit="1" customWidth="1"/>
    <col min="3380" max="3380" width="10.33203125" style="84" bestFit="1" customWidth="1"/>
    <col min="3381" max="3381" width="9.83203125" style="84" bestFit="1" customWidth="1"/>
    <col min="3382" max="3382" width="10.33203125" style="84" bestFit="1" customWidth="1"/>
    <col min="3383" max="3383" width="10.5" style="84" bestFit="1" customWidth="1"/>
    <col min="3384" max="3384" width="10.33203125" style="84" bestFit="1" customWidth="1"/>
    <col min="3385" max="3385" width="10.5" style="84" bestFit="1" customWidth="1"/>
    <col min="3386" max="3386" width="9.83203125" style="84" bestFit="1" customWidth="1"/>
    <col min="3387" max="3387" width="9.5" style="84" bestFit="1" customWidth="1"/>
    <col min="3388" max="3388" width="10.5" style="84" bestFit="1" customWidth="1"/>
    <col min="3389" max="3389" width="10.33203125" style="84" bestFit="1" customWidth="1"/>
    <col min="3390" max="3390" width="10" style="84" bestFit="1" customWidth="1"/>
    <col min="3391" max="3391" width="10.5" style="84" bestFit="1" customWidth="1"/>
    <col min="3392" max="3392" width="10.33203125" style="84" bestFit="1" customWidth="1"/>
    <col min="3393" max="3393" width="9.6640625" style="84" bestFit="1" customWidth="1"/>
    <col min="3394" max="3584" width="9.1640625" style="84"/>
    <col min="3585" max="3585" width="13" style="84" customWidth="1"/>
    <col min="3586" max="3586" width="23.1640625" style="84" customWidth="1"/>
    <col min="3587" max="3587" width="61.1640625" style="84" bestFit="1" customWidth="1"/>
    <col min="3588" max="3588" width="23.5" style="84" customWidth="1"/>
    <col min="3589" max="3589" width="23.1640625" style="84" customWidth="1"/>
    <col min="3590" max="3590" width="18.5" style="84" customWidth="1"/>
    <col min="3591" max="3591" width="41" style="84" customWidth="1"/>
    <col min="3592" max="3592" width="11.5" style="84" customWidth="1"/>
    <col min="3593" max="3593" width="14.6640625" style="84" customWidth="1"/>
    <col min="3594" max="3594" width="11.5" style="84" customWidth="1"/>
    <col min="3595" max="3595" width="9.5" style="84" bestFit="1" customWidth="1"/>
    <col min="3596" max="3596" width="10.5" style="84" bestFit="1" customWidth="1"/>
    <col min="3597" max="3597" width="10.33203125" style="84" bestFit="1" customWidth="1"/>
    <col min="3598" max="3598" width="10" style="84" bestFit="1" customWidth="1"/>
    <col min="3599" max="3601" width="10.5" style="84" bestFit="1" customWidth="1"/>
    <col min="3602" max="3602" width="10.33203125" style="84" bestFit="1" customWidth="1"/>
    <col min="3603" max="3603" width="10.1640625" style="84" bestFit="1" customWidth="1"/>
    <col min="3604" max="3604" width="10.33203125" style="84" bestFit="1" customWidth="1"/>
    <col min="3605" max="3605" width="10.5" style="84" bestFit="1" customWidth="1"/>
    <col min="3606" max="3606" width="10.33203125" style="84" bestFit="1" customWidth="1"/>
    <col min="3607" max="3607" width="10.5" style="84" bestFit="1" customWidth="1"/>
    <col min="3608" max="3608" width="10.1640625" style="84" bestFit="1" customWidth="1"/>
    <col min="3609" max="3609" width="10" style="84" bestFit="1" customWidth="1"/>
    <col min="3610" max="3610" width="10.5" style="84" bestFit="1" customWidth="1"/>
    <col min="3611" max="3611" width="10.33203125" style="84" bestFit="1" customWidth="1"/>
    <col min="3612" max="3612" width="10" style="84" bestFit="1" customWidth="1"/>
    <col min="3613" max="3617" width="10.5" style="84" bestFit="1" customWidth="1"/>
    <col min="3618" max="3618" width="9.83203125" style="84" bestFit="1" customWidth="1"/>
    <col min="3619" max="3619" width="9.5" style="84" bestFit="1" customWidth="1"/>
    <col min="3620" max="3620" width="10.5" style="84" bestFit="1" customWidth="1"/>
    <col min="3621" max="3621" width="10.33203125" style="84" bestFit="1" customWidth="1"/>
    <col min="3622" max="3622" width="10" style="84" bestFit="1" customWidth="1"/>
    <col min="3623" max="3623" width="10.5" style="84" bestFit="1" customWidth="1"/>
    <col min="3624" max="3624" width="10.33203125" style="84" bestFit="1" customWidth="1"/>
    <col min="3625" max="3625" width="9.83203125" style="84" bestFit="1" customWidth="1"/>
    <col min="3626" max="3626" width="10.33203125" style="84" bestFit="1" customWidth="1"/>
    <col min="3627" max="3627" width="10.5" style="84" bestFit="1" customWidth="1"/>
    <col min="3628" max="3628" width="10.33203125" style="84" bestFit="1" customWidth="1"/>
    <col min="3629" max="3629" width="10.5" style="84" bestFit="1" customWidth="1"/>
    <col min="3630" max="3630" width="9.83203125" style="84" bestFit="1" customWidth="1"/>
    <col min="3631" max="3631" width="9.5" style="84" bestFit="1" customWidth="1"/>
    <col min="3632" max="3632" width="10.5" style="84" bestFit="1" customWidth="1"/>
    <col min="3633" max="3633" width="10.33203125" style="84" bestFit="1" customWidth="1"/>
    <col min="3634" max="3634" width="10" style="84" bestFit="1" customWidth="1"/>
    <col min="3635" max="3635" width="10.5" style="84" bestFit="1" customWidth="1"/>
    <col min="3636" max="3636" width="10.33203125" style="84" bestFit="1" customWidth="1"/>
    <col min="3637" max="3637" width="9.83203125" style="84" bestFit="1" customWidth="1"/>
    <col min="3638" max="3638" width="10.33203125" style="84" bestFit="1" customWidth="1"/>
    <col min="3639" max="3639" width="10.5" style="84" bestFit="1" customWidth="1"/>
    <col min="3640" max="3640" width="10.33203125" style="84" bestFit="1" customWidth="1"/>
    <col min="3641" max="3641" width="10.5" style="84" bestFit="1" customWidth="1"/>
    <col min="3642" max="3642" width="9.83203125" style="84" bestFit="1" customWidth="1"/>
    <col min="3643" max="3643" width="9.5" style="84" bestFit="1" customWidth="1"/>
    <col min="3644" max="3644" width="10.5" style="84" bestFit="1" customWidth="1"/>
    <col min="3645" max="3645" width="10.33203125" style="84" bestFit="1" customWidth="1"/>
    <col min="3646" max="3646" width="10" style="84" bestFit="1" customWidth="1"/>
    <col min="3647" max="3647" width="10.5" style="84" bestFit="1" customWidth="1"/>
    <col min="3648" max="3648" width="10.33203125" style="84" bestFit="1" customWidth="1"/>
    <col min="3649" max="3649" width="9.6640625" style="84" bestFit="1" customWidth="1"/>
    <col min="3650" max="3840" width="9.1640625" style="84"/>
    <col min="3841" max="3841" width="13" style="84" customWidth="1"/>
    <col min="3842" max="3842" width="23.1640625" style="84" customWidth="1"/>
    <col min="3843" max="3843" width="61.1640625" style="84" bestFit="1" customWidth="1"/>
    <col min="3844" max="3844" width="23.5" style="84" customWidth="1"/>
    <col min="3845" max="3845" width="23.1640625" style="84" customWidth="1"/>
    <col min="3846" max="3846" width="18.5" style="84" customWidth="1"/>
    <col min="3847" max="3847" width="41" style="84" customWidth="1"/>
    <col min="3848" max="3848" width="11.5" style="84" customWidth="1"/>
    <col min="3849" max="3849" width="14.6640625" style="84" customWidth="1"/>
    <col min="3850" max="3850" width="11.5" style="84" customWidth="1"/>
    <col min="3851" max="3851" width="9.5" style="84" bestFit="1" customWidth="1"/>
    <col min="3852" max="3852" width="10.5" style="84" bestFit="1" customWidth="1"/>
    <col min="3853" max="3853" width="10.33203125" style="84" bestFit="1" customWidth="1"/>
    <col min="3854" max="3854" width="10" style="84" bestFit="1" customWidth="1"/>
    <col min="3855" max="3857" width="10.5" style="84" bestFit="1" customWidth="1"/>
    <col min="3858" max="3858" width="10.33203125" style="84" bestFit="1" customWidth="1"/>
    <col min="3859" max="3859" width="10.1640625" style="84" bestFit="1" customWidth="1"/>
    <col min="3860" max="3860" width="10.33203125" style="84" bestFit="1" customWidth="1"/>
    <col min="3861" max="3861" width="10.5" style="84" bestFit="1" customWidth="1"/>
    <col min="3862" max="3862" width="10.33203125" style="84" bestFit="1" customWidth="1"/>
    <col min="3863" max="3863" width="10.5" style="84" bestFit="1" customWidth="1"/>
    <col min="3864" max="3864" width="10.1640625" style="84" bestFit="1" customWidth="1"/>
    <col min="3865" max="3865" width="10" style="84" bestFit="1" customWidth="1"/>
    <col min="3866" max="3866" width="10.5" style="84" bestFit="1" customWidth="1"/>
    <col min="3867" max="3867" width="10.33203125" style="84" bestFit="1" customWidth="1"/>
    <col min="3868" max="3868" width="10" style="84" bestFit="1" customWidth="1"/>
    <col min="3869" max="3873" width="10.5" style="84" bestFit="1" customWidth="1"/>
    <col min="3874" max="3874" width="9.83203125" style="84" bestFit="1" customWidth="1"/>
    <col min="3875" max="3875" width="9.5" style="84" bestFit="1" customWidth="1"/>
    <col min="3876" max="3876" width="10.5" style="84" bestFit="1" customWidth="1"/>
    <col min="3877" max="3877" width="10.33203125" style="84" bestFit="1" customWidth="1"/>
    <col min="3878" max="3878" width="10" style="84" bestFit="1" customWidth="1"/>
    <col min="3879" max="3879" width="10.5" style="84" bestFit="1" customWidth="1"/>
    <col min="3880" max="3880" width="10.33203125" style="84" bestFit="1" customWidth="1"/>
    <col min="3881" max="3881" width="9.83203125" style="84" bestFit="1" customWidth="1"/>
    <col min="3882" max="3882" width="10.33203125" style="84" bestFit="1" customWidth="1"/>
    <col min="3883" max="3883" width="10.5" style="84" bestFit="1" customWidth="1"/>
    <col min="3884" max="3884" width="10.33203125" style="84" bestFit="1" customWidth="1"/>
    <col min="3885" max="3885" width="10.5" style="84" bestFit="1" customWidth="1"/>
    <col min="3886" max="3886" width="9.83203125" style="84" bestFit="1" customWidth="1"/>
    <col min="3887" max="3887" width="9.5" style="84" bestFit="1" customWidth="1"/>
    <col min="3888" max="3888" width="10.5" style="84" bestFit="1" customWidth="1"/>
    <col min="3889" max="3889" width="10.33203125" style="84" bestFit="1" customWidth="1"/>
    <col min="3890" max="3890" width="10" style="84" bestFit="1" customWidth="1"/>
    <col min="3891" max="3891" width="10.5" style="84" bestFit="1" customWidth="1"/>
    <col min="3892" max="3892" width="10.33203125" style="84" bestFit="1" customWidth="1"/>
    <col min="3893" max="3893" width="9.83203125" style="84" bestFit="1" customWidth="1"/>
    <col min="3894" max="3894" width="10.33203125" style="84" bestFit="1" customWidth="1"/>
    <col min="3895" max="3895" width="10.5" style="84" bestFit="1" customWidth="1"/>
    <col min="3896" max="3896" width="10.33203125" style="84" bestFit="1" customWidth="1"/>
    <col min="3897" max="3897" width="10.5" style="84" bestFit="1" customWidth="1"/>
    <col min="3898" max="3898" width="9.83203125" style="84" bestFit="1" customWidth="1"/>
    <col min="3899" max="3899" width="9.5" style="84" bestFit="1" customWidth="1"/>
    <col min="3900" max="3900" width="10.5" style="84" bestFit="1" customWidth="1"/>
    <col min="3901" max="3901" width="10.33203125" style="84" bestFit="1" customWidth="1"/>
    <col min="3902" max="3902" width="10" style="84" bestFit="1" customWidth="1"/>
    <col min="3903" max="3903" width="10.5" style="84" bestFit="1" customWidth="1"/>
    <col min="3904" max="3904" width="10.33203125" style="84" bestFit="1" customWidth="1"/>
    <col min="3905" max="3905" width="9.6640625" style="84" bestFit="1" customWidth="1"/>
    <col min="3906" max="4096" width="9.1640625" style="84"/>
    <col min="4097" max="4097" width="13" style="84" customWidth="1"/>
    <col min="4098" max="4098" width="23.1640625" style="84" customWidth="1"/>
    <col min="4099" max="4099" width="61.1640625" style="84" bestFit="1" customWidth="1"/>
    <col min="4100" max="4100" width="23.5" style="84" customWidth="1"/>
    <col min="4101" max="4101" width="23.1640625" style="84" customWidth="1"/>
    <col min="4102" max="4102" width="18.5" style="84" customWidth="1"/>
    <col min="4103" max="4103" width="41" style="84" customWidth="1"/>
    <col min="4104" max="4104" width="11.5" style="84" customWidth="1"/>
    <col min="4105" max="4105" width="14.6640625" style="84" customWidth="1"/>
    <col min="4106" max="4106" width="11.5" style="84" customWidth="1"/>
    <col min="4107" max="4107" width="9.5" style="84" bestFit="1" customWidth="1"/>
    <col min="4108" max="4108" width="10.5" style="84" bestFit="1" customWidth="1"/>
    <col min="4109" max="4109" width="10.33203125" style="84" bestFit="1" customWidth="1"/>
    <col min="4110" max="4110" width="10" style="84" bestFit="1" customWidth="1"/>
    <col min="4111" max="4113" width="10.5" style="84" bestFit="1" customWidth="1"/>
    <col min="4114" max="4114" width="10.33203125" style="84" bestFit="1" customWidth="1"/>
    <col min="4115" max="4115" width="10.1640625" style="84" bestFit="1" customWidth="1"/>
    <col min="4116" max="4116" width="10.33203125" style="84" bestFit="1" customWidth="1"/>
    <col min="4117" max="4117" width="10.5" style="84" bestFit="1" customWidth="1"/>
    <col min="4118" max="4118" width="10.33203125" style="84" bestFit="1" customWidth="1"/>
    <col min="4119" max="4119" width="10.5" style="84" bestFit="1" customWidth="1"/>
    <col min="4120" max="4120" width="10.1640625" style="84" bestFit="1" customWidth="1"/>
    <col min="4121" max="4121" width="10" style="84" bestFit="1" customWidth="1"/>
    <col min="4122" max="4122" width="10.5" style="84" bestFit="1" customWidth="1"/>
    <col min="4123" max="4123" width="10.33203125" style="84" bestFit="1" customWidth="1"/>
    <col min="4124" max="4124" width="10" style="84" bestFit="1" customWidth="1"/>
    <col min="4125" max="4129" width="10.5" style="84" bestFit="1" customWidth="1"/>
    <col min="4130" max="4130" width="9.83203125" style="84" bestFit="1" customWidth="1"/>
    <col min="4131" max="4131" width="9.5" style="84" bestFit="1" customWidth="1"/>
    <col min="4132" max="4132" width="10.5" style="84" bestFit="1" customWidth="1"/>
    <col min="4133" max="4133" width="10.33203125" style="84" bestFit="1" customWidth="1"/>
    <col min="4134" max="4134" width="10" style="84" bestFit="1" customWidth="1"/>
    <col min="4135" max="4135" width="10.5" style="84" bestFit="1" customWidth="1"/>
    <col min="4136" max="4136" width="10.33203125" style="84" bestFit="1" customWidth="1"/>
    <col min="4137" max="4137" width="9.83203125" style="84" bestFit="1" customWidth="1"/>
    <col min="4138" max="4138" width="10.33203125" style="84" bestFit="1" customWidth="1"/>
    <col min="4139" max="4139" width="10.5" style="84" bestFit="1" customWidth="1"/>
    <col min="4140" max="4140" width="10.33203125" style="84" bestFit="1" customWidth="1"/>
    <col min="4141" max="4141" width="10.5" style="84" bestFit="1" customWidth="1"/>
    <col min="4142" max="4142" width="9.83203125" style="84" bestFit="1" customWidth="1"/>
    <col min="4143" max="4143" width="9.5" style="84" bestFit="1" customWidth="1"/>
    <col min="4144" max="4144" width="10.5" style="84" bestFit="1" customWidth="1"/>
    <col min="4145" max="4145" width="10.33203125" style="84" bestFit="1" customWidth="1"/>
    <col min="4146" max="4146" width="10" style="84" bestFit="1" customWidth="1"/>
    <col min="4147" max="4147" width="10.5" style="84" bestFit="1" customWidth="1"/>
    <col min="4148" max="4148" width="10.33203125" style="84" bestFit="1" customWidth="1"/>
    <col min="4149" max="4149" width="9.83203125" style="84" bestFit="1" customWidth="1"/>
    <col min="4150" max="4150" width="10.33203125" style="84" bestFit="1" customWidth="1"/>
    <col min="4151" max="4151" width="10.5" style="84" bestFit="1" customWidth="1"/>
    <col min="4152" max="4152" width="10.33203125" style="84" bestFit="1" customWidth="1"/>
    <col min="4153" max="4153" width="10.5" style="84" bestFit="1" customWidth="1"/>
    <col min="4154" max="4154" width="9.83203125" style="84" bestFit="1" customWidth="1"/>
    <col min="4155" max="4155" width="9.5" style="84" bestFit="1" customWidth="1"/>
    <col min="4156" max="4156" width="10.5" style="84" bestFit="1" customWidth="1"/>
    <col min="4157" max="4157" width="10.33203125" style="84" bestFit="1" customWidth="1"/>
    <col min="4158" max="4158" width="10" style="84" bestFit="1" customWidth="1"/>
    <col min="4159" max="4159" width="10.5" style="84" bestFit="1" customWidth="1"/>
    <col min="4160" max="4160" width="10.33203125" style="84" bestFit="1" customWidth="1"/>
    <col min="4161" max="4161" width="9.6640625" style="84" bestFit="1" customWidth="1"/>
    <col min="4162" max="4352" width="9.1640625" style="84"/>
    <col min="4353" max="4353" width="13" style="84" customWidth="1"/>
    <col min="4354" max="4354" width="23.1640625" style="84" customWidth="1"/>
    <col min="4355" max="4355" width="61.1640625" style="84" bestFit="1" customWidth="1"/>
    <col min="4356" max="4356" width="23.5" style="84" customWidth="1"/>
    <col min="4357" max="4357" width="23.1640625" style="84" customWidth="1"/>
    <col min="4358" max="4358" width="18.5" style="84" customWidth="1"/>
    <col min="4359" max="4359" width="41" style="84" customWidth="1"/>
    <col min="4360" max="4360" width="11.5" style="84" customWidth="1"/>
    <col min="4361" max="4361" width="14.6640625" style="84" customWidth="1"/>
    <col min="4362" max="4362" width="11.5" style="84" customWidth="1"/>
    <col min="4363" max="4363" width="9.5" style="84" bestFit="1" customWidth="1"/>
    <col min="4364" max="4364" width="10.5" style="84" bestFit="1" customWidth="1"/>
    <col min="4365" max="4365" width="10.33203125" style="84" bestFit="1" customWidth="1"/>
    <col min="4366" max="4366" width="10" style="84" bestFit="1" customWidth="1"/>
    <col min="4367" max="4369" width="10.5" style="84" bestFit="1" customWidth="1"/>
    <col min="4370" max="4370" width="10.33203125" style="84" bestFit="1" customWidth="1"/>
    <col min="4371" max="4371" width="10.1640625" style="84" bestFit="1" customWidth="1"/>
    <col min="4372" max="4372" width="10.33203125" style="84" bestFit="1" customWidth="1"/>
    <col min="4373" max="4373" width="10.5" style="84" bestFit="1" customWidth="1"/>
    <col min="4374" max="4374" width="10.33203125" style="84" bestFit="1" customWidth="1"/>
    <col min="4375" max="4375" width="10.5" style="84" bestFit="1" customWidth="1"/>
    <col min="4376" max="4376" width="10.1640625" style="84" bestFit="1" customWidth="1"/>
    <col min="4377" max="4377" width="10" style="84" bestFit="1" customWidth="1"/>
    <col min="4378" max="4378" width="10.5" style="84" bestFit="1" customWidth="1"/>
    <col min="4379" max="4379" width="10.33203125" style="84" bestFit="1" customWidth="1"/>
    <col min="4380" max="4380" width="10" style="84" bestFit="1" customWidth="1"/>
    <col min="4381" max="4385" width="10.5" style="84" bestFit="1" customWidth="1"/>
    <col min="4386" max="4386" width="9.83203125" style="84" bestFit="1" customWidth="1"/>
    <col min="4387" max="4387" width="9.5" style="84" bestFit="1" customWidth="1"/>
    <col min="4388" max="4388" width="10.5" style="84" bestFit="1" customWidth="1"/>
    <col min="4389" max="4389" width="10.33203125" style="84" bestFit="1" customWidth="1"/>
    <col min="4390" max="4390" width="10" style="84" bestFit="1" customWidth="1"/>
    <col min="4391" max="4391" width="10.5" style="84" bestFit="1" customWidth="1"/>
    <col min="4392" max="4392" width="10.33203125" style="84" bestFit="1" customWidth="1"/>
    <col min="4393" max="4393" width="9.83203125" style="84" bestFit="1" customWidth="1"/>
    <col min="4394" max="4394" width="10.33203125" style="84" bestFit="1" customWidth="1"/>
    <col min="4395" max="4395" width="10.5" style="84" bestFit="1" customWidth="1"/>
    <col min="4396" max="4396" width="10.33203125" style="84" bestFit="1" customWidth="1"/>
    <col min="4397" max="4397" width="10.5" style="84" bestFit="1" customWidth="1"/>
    <col min="4398" max="4398" width="9.83203125" style="84" bestFit="1" customWidth="1"/>
    <col min="4399" max="4399" width="9.5" style="84" bestFit="1" customWidth="1"/>
    <col min="4400" max="4400" width="10.5" style="84" bestFit="1" customWidth="1"/>
    <col min="4401" max="4401" width="10.33203125" style="84" bestFit="1" customWidth="1"/>
    <col min="4402" max="4402" width="10" style="84" bestFit="1" customWidth="1"/>
    <col min="4403" max="4403" width="10.5" style="84" bestFit="1" customWidth="1"/>
    <col min="4404" max="4404" width="10.33203125" style="84" bestFit="1" customWidth="1"/>
    <col min="4405" max="4405" width="9.83203125" style="84" bestFit="1" customWidth="1"/>
    <col min="4406" max="4406" width="10.33203125" style="84" bestFit="1" customWidth="1"/>
    <col min="4407" max="4407" width="10.5" style="84" bestFit="1" customWidth="1"/>
    <col min="4408" max="4408" width="10.33203125" style="84" bestFit="1" customWidth="1"/>
    <col min="4409" max="4409" width="10.5" style="84" bestFit="1" customWidth="1"/>
    <col min="4410" max="4410" width="9.83203125" style="84" bestFit="1" customWidth="1"/>
    <col min="4411" max="4411" width="9.5" style="84" bestFit="1" customWidth="1"/>
    <col min="4412" max="4412" width="10.5" style="84" bestFit="1" customWidth="1"/>
    <col min="4413" max="4413" width="10.33203125" style="84" bestFit="1" customWidth="1"/>
    <col min="4414" max="4414" width="10" style="84" bestFit="1" customWidth="1"/>
    <col min="4415" max="4415" width="10.5" style="84" bestFit="1" customWidth="1"/>
    <col min="4416" max="4416" width="10.33203125" style="84" bestFit="1" customWidth="1"/>
    <col min="4417" max="4417" width="9.6640625" style="84" bestFit="1" customWidth="1"/>
    <col min="4418" max="4608" width="9.1640625" style="84"/>
    <col min="4609" max="4609" width="13" style="84" customWidth="1"/>
    <col min="4610" max="4610" width="23.1640625" style="84" customWidth="1"/>
    <col min="4611" max="4611" width="61.1640625" style="84" bestFit="1" customWidth="1"/>
    <col min="4612" max="4612" width="23.5" style="84" customWidth="1"/>
    <col min="4613" max="4613" width="23.1640625" style="84" customWidth="1"/>
    <col min="4614" max="4614" width="18.5" style="84" customWidth="1"/>
    <col min="4615" max="4615" width="41" style="84" customWidth="1"/>
    <col min="4616" max="4616" width="11.5" style="84" customWidth="1"/>
    <col min="4617" max="4617" width="14.6640625" style="84" customWidth="1"/>
    <col min="4618" max="4618" width="11.5" style="84" customWidth="1"/>
    <col min="4619" max="4619" width="9.5" style="84" bestFit="1" customWidth="1"/>
    <col min="4620" max="4620" width="10.5" style="84" bestFit="1" customWidth="1"/>
    <col min="4621" max="4621" width="10.33203125" style="84" bestFit="1" customWidth="1"/>
    <col min="4622" max="4622" width="10" style="84" bestFit="1" customWidth="1"/>
    <col min="4623" max="4625" width="10.5" style="84" bestFit="1" customWidth="1"/>
    <col min="4626" max="4626" width="10.33203125" style="84" bestFit="1" customWidth="1"/>
    <col min="4627" max="4627" width="10.1640625" style="84" bestFit="1" customWidth="1"/>
    <col min="4628" max="4628" width="10.33203125" style="84" bestFit="1" customWidth="1"/>
    <col min="4629" max="4629" width="10.5" style="84" bestFit="1" customWidth="1"/>
    <col min="4630" max="4630" width="10.33203125" style="84" bestFit="1" customWidth="1"/>
    <col min="4631" max="4631" width="10.5" style="84" bestFit="1" customWidth="1"/>
    <col min="4632" max="4632" width="10.1640625" style="84" bestFit="1" customWidth="1"/>
    <col min="4633" max="4633" width="10" style="84" bestFit="1" customWidth="1"/>
    <col min="4634" max="4634" width="10.5" style="84" bestFit="1" customWidth="1"/>
    <col min="4635" max="4635" width="10.33203125" style="84" bestFit="1" customWidth="1"/>
    <col min="4636" max="4636" width="10" style="84" bestFit="1" customWidth="1"/>
    <col min="4637" max="4641" width="10.5" style="84" bestFit="1" customWidth="1"/>
    <col min="4642" max="4642" width="9.83203125" style="84" bestFit="1" customWidth="1"/>
    <col min="4643" max="4643" width="9.5" style="84" bestFit="1" customWidth="1"/>
    <col min="4644" max="4644" width="10.5" style="84" bestFit="1" customWidth="1"/>
    <col min="4645" max="4645" width="10.33203125" style="84" bestFit="1" customWidth="1"/>
    <col min="4646" max="4646" width="10" style="84" bestFit="1" customWidth="1"/>
    <col min="4647" max="4647" width="10.5" style="84" bestFit="1" customWidth="1"/>
    <col min="4648" max="4648" width="10.33203125" style="84" bestFit="1" customWidth="1"/>
    <col min="4649" max="4649" width="9.83203125" style="84" bestFit="1" customWidth="1"/>
    <col min="4650" max="4650" width="10.33203125" style="84" bestFit="1" customWidth="1"/>
    <col min="4651" max="4651" width="10.5" style="84" bestFit="1" customWidth="1"/>
    <col min="4652" max="4652" width="10.33203125" style="84" bestFit="1" customWidth="1"/>
    <col min="4653" max="4653" width="10.5" style="84" bestFit="1" customWidth="1"/>
    <col min="4654" max="4654" width="9.83203125" style="84" bestFit="1" customWidth="1"/>
    <col min="4655" max="4655" width="9.5" style="84" bestFit="1" customWidth="1"/>
    <col min="4656" max="4656" width="10.5" style="84" bestFit="1" customWidth="1"/>
    <col min="4657" max="4657" width="10.33203125" style="84" bestFit="1" customWidth="1"/>
    <col min="4658" max="4658" width="10" style="84" bestFit="1" customWidth="1"/>
    <col min="4659" max="4659" width="10.5" style="84" bestFit="1" customWidth="1"/>
    <col min="4660" max="4660" width="10.33203125" style="84" bestFit="1" customWidth="1"/>
    <col min="4661" max="4661" width="9.83203125" style="84" bestFit="1" customWidth="1"/>
    <col min="4662" max="4662" width="10.33203125" style="84" bestFit="1" customWidth="1"/>
    <col min="4663" max="4663" width="10.5" style="84" bestFit="1" customWidth="1"/>
    <col min="4664" max="4664" width="10.33203125" style="84" bestFit="1" customWidth="1"/>
    <col min="4665" max="4665" width="10.5" style="84" bestFit="1" customWidth="1"/>
    <col min="4666" max="4666" width="9.83203125" style="84" bestFit="1" customWidth="1"/>
    <col min="4667" max="4667" width="9.5" style="84" bestFit="1" customWidth="1"/>
    <col min="4668" max="4668" width="10.5" style="84" bestFit="1" customWidth="1"/>
    <col min="4669" max="4669" width="10.33203125" style="84" bestFit="1" customWidth="1"/>
    <col min="4670" max="4670" width="10" style="84" bestFit="1" customWidth="1"/>
    <col min="4671" max="4671" width="10.5" style="84" bestFit="1" customWidth="1"/>
    <col min="4672" max="4672" width="10.33203125" style="84" bestFit="1" customWidth="1"/>
    <col min="4673" max="4673" width="9.6640625" style="84" bestFit="1" customWidth="1"/>
    <col min="4674" max="4864" width="9.1640625" style="84"/>
    <col min="4865" max="4865" width="13" style="84" customWidth="1"/>
    <col min="4866" max="4866" width="23.1640625" style="84" customWidth="1"/>
    <col min="4867" max="4867" width="61.1640625" style="84" bestFit="1" customWidth="1"/>
    <col min="4868" max="4868" width="23.5" style="84" customWidth="1"/>
    <col min="4869" max="4869" width="23.1640625" style="84" customWidth="1"/>
    <col min="4870" max="4870" width="18.5" style="84" customWidth="1"/>
    <col min="4871" max="4871" width="41" style="84" customWidth="1"/>
    <col min="4872" max="4872" width="11.5" style="84" customWidth="1"/>
    <col min="4873" max="4873" width="14.6640625" style="84" customWidth="1"/>
    <col min="4874" max="4874" width="11.5" style="84" customWidth="1"/>
    <col min="4875" max="4875" width="9.5" style="84" bestFit="1" customWidth="1"/>
    <col min="4876" max="4876" width="10.5" style="84" bestFit="1" customWidth="1"/>
    <col min="4877" max="4877" width="10.33203125" style="84" bestFit="1" customWidth="1"/>
    <col min="4878" max="4878" width="10" style="84" bestFit="1" customWidth="1"/>
    <col min="4879" max="4881" width="10.5" style="84" bestFit="1" customWidth="1"/>
    <col min="4882" max="4882" width="10.33203125" style="84" bestFit="1" customWidth="1"/>
    <col min="4883" max="4883" width="10.1640625" style="84" bestFit="1" customWidth="1"/>
    <col min="4884" max="4884" width="10.33203125" style="84" bestFit="1" customWidth="1"/>
    <col min="4885" max="4885" width="10.5" style="84" bestFit="1" customWidth="1"/>
    <col min="4886" max="4886" width="10.33203125" style="84" bestFit="1" customWidth="1"/>
    <col min="4887" max="4887" width="10.5" style="84" bestFit="1" customWidth="1"/>
    <col min="4888" max="4888" width="10.1640625" style="84" bestFit="1" customWidth="1"/>
    <col min="4889" max="4889" width="10" style="84" bestFit="1" customWidth="1"/>
    <col min="4890" max="4890" width="10.5" style="84" bestFit="1" customWidth="1"/>
    <col min="4891" max="4891" width="10.33203125" style="84" bestFit="1" customWidth="1"/>
    <col min="4892" max="4892" width="10" style="84" bestFit="1" customWidth="1"/>
    <col min="4893" max="4897" width="10.5" style="84" bestFit="1" customWidth="1"/>
    <col min="4898" max="4898" width="9.83203125" style="84" bestFit="1" customWidth="1"/>
    <col min="4899" max="4899" width="9.5" style="84" bestFit="1" customWidth="1"/>
    <col min="4900" max="4900" width="10.5" style="84" bestFit="1" customWidth="1"/>
    <col min="4901" max="4901" width="10.33203125" style="84" bestFit="1" customWidth="1"/>
    <col min="4902" max="4902" width="10" style="84" bestFit="1" customWidth="1"/>
    <col min="4903" max="4903" width="10.5" style="84" bestFit="1" customWidth="1"/>
    <col min="4904" max="4904" width="10.33203125" style="84" bestFit="1" customWidth="1"/>
    <col min="4905" max="4905" width="9.83203125" style="84" bestFit="1" customWidth="1"/>
    <col min="4906" max="4906" width="10.33203125" style="84" bestFit="1" customWidth="1"/>
    <col min="4907" max="4907" width="10.5" style="84" bestFit="1" customWidth="1"/>
    <col min="4908" max="4908" width="10.33203125" style="84" bestFit="1" customWidth="1"/>
    <col min="4909" max="4909" width="10.5" style="84" bestFit="1" customWidth="1"/>
    <col min="4910" max="4910" width="9.83203125" style="84" bestFit="1" customWidth="1"/>
    <col min="4911" max="4911" width="9.5" style="84" bestFit="1" customWidth="1"/>
    <col min="4912" max="4912" width="10.5" style="84" bestFit="1" customWidth="1"/>
    <col min="4913" max="4913" width="10.33203125" style="84" bestFit="1" customWidth="1"/>
    <col min="4914" max="4914" width="10" style="84" bestFit="1" customWidth="1"/>
    <col min="4915" max="4915" width="10.5" style="84" bestFit="1" customWidth="1"/>
    <col min="4916" max="4916" width="10.33203125" style="84" bestFit="1" customWidth="1"/>
    <col min="4917" max="4917" width="9.83203125" style="84" bestFit="1" customWidth="1"/>
    <col min="4918" max="4918" width="10.33203125" style="84" bestFit="1" customWidth="1"/>
    <col min="4919" max="4919" width="10.5" style="84" bestFit="1" customWidth="1"/>
    <col min="4920" max="4920" width="10.33203125" style="84" bestFit="1" customWidth="1"/>
    <col min="4921" max="4921" width="10.5" style="84" bestFit="1" customWidth="1"/>
    <col min="4922" max="4922" width="9.83203125" style="84" bestFit="1" customWidth="1"/>
    <col min="4923" max="4923" width="9.5" style="84" bestFit="1" customWidth="1"/>
    <col min="4924" max="4924" width="10.5" style="84" bestFit="1" customWidth="1"/>
    <col min="4925" max="4925" width="10.33203125" style="84" bestFit="1" customWidth="1"/>
    <col min="4926" max="4926" width="10" style="84" bestFit="1" customWidth="1"/>
    <col min="4927" max="4927" width="10.5" style="84" bestFit="1" customWidth="1"/>
    <col min="4928" max="4928" width="10.33203125" style="84" bestFit="1" customWidth="1"/>
    <col min="4929" max="4929" width="9.6640625" style="84" bestFit="1" customWidth="1"/>
    <col min="4930" max="5120" width="9.1640625" style="84"/>
    <col min="5121" max="5121" width="13" style="84" customWidth="1"/>
    <col min="5122" max="5122" width="23.1640625" style="84" customWidth="1"/>
    <col min="5123" max="5123" width="61.1640625" style="84" bestFit="1" customWidth="1"/>
    <col min="5124" max="5124" width="23.5" style="84" customWidth="1"/>
    <col min="5125" max="5125" width="23.1640625" style="84" customWidth="1"/>
    <col min="5126" max="5126" width="18.5" style="84" customWidth="1"/>
    <col min="5127" max="5127" width="41" style="84" customWidth="1"/>
    <col min="5128" max="5128" width="11.5" style="84" customWidth="1"/>
    <col min="5129" max="5129" width="14.6640625" style="84" customWidth="1"/>
    <col min="5130" max="5130" width="11.5" style="84" customWidth="1"/>
    <col min="5131" max="5131" width="9.5" style="84" bestFit="1" customWidth="1"/>
    <col min="5132" max="5132" width="10.5" style="84" bestFit="1" customWidth="1"/>
    <col min="5133" max="5133" width="10.33203125" style="84" bestFit="1" customWidth="1"/>
    <col min="5134" max="5134" width="10" style="84" bestFit="1" customWidth="1"/>
    <col min="5135" max="5137" width="10.5" style="84" bestFit="1" customWidth="1"/>
    <col min="5138" max="5138" width="10.33203125" style="84" bestFit="1" customWidth="1"/>
    <col min="5139" max="5139" width="10.1640625" style="84" bestFit="1" customWidth="1"/>
    <col min="5140" max="5140" width="10.33203125" style="84" bestFit="1" customWidth="1"/>
    <col min="5141" max="5141" width="10.5" style="84" bestFit="1" customWidth="1"/>
    <col min="5142" max="5142" width="10.33203125" style="84" bestFit="1" customWidth="1"/>
    <col min="5143" max="5143" width="10.5" style="84" bestFit="1" customWidth="1"/>
    <col min="5144" max="5144" width="10.1640625" style="84" bestFit="1" customWidth="1"/>
    <col min="5145" max="5145" width="10" style="84" bestFit="1" customWidth="1"/>
    <col min="5146" max="5146" width="10.5" style="84" bestFit="1" customWidth="1"/>
    <col min="5147" max="5147" width="10.33203125" style="84" bestFit="1" customWidth="1"/>
    <col min="5148" max="5148" width="10" style="84" bestFit="1" customWidth="1"/>
    <col min="5149" max="5153" width="10.5" style="84" bestFit="1" customWidth="1"/>
    <col min="5154" max="5154" width="9.83203125" style="84" bestFit="1" customWidth="1"/>
    <col min="5155" max="5155" width="9.5" style="84" bestFit="1" customWidth="1"/>
    <col min="5156" max="5156" width="10.5" style="84" bestFit="1" customWidth="1"/>
    <col min="5157" max="5157" width="10.33203125" style="84" bestFit="1" customWidth="1"/>
    <col min="5158" max="5158" width="10" style="84" bestFit="1" customWidth="1"/>
    <col min="5159" max="5159" width="10.5" style="84" bestFit="1" customWidth="1"/>
    <col min="5160" max="5160" width="10.33203125" style="84" bestFit="1" customWidth="1"/>
    <col min="5161" max="5161" width="9.83203125" style="84" bestFit="1" customWidth="1"/>
    <col min="5162" max="5162" width="10.33203125" style="84" bestFit="1" customWidth="1"/>
    <col min="5163" max="5163" width="10.5" style="84" bestFit="1" customWidth="1"/>
    <col min="5164" max="5164" width="10.33203125" style="84" bestFit="1" customWidth="1"/>
    <col min="5165" max="5165" width="10.5" style="84" bestFit="1" customWidth="1"/>
    <col min="5166" max="5166" width="9.83203125" style="84" bestFit="1" customWidth="1"/>
    <col min="5167" max="5167" width="9.5" style="84" bestFit="1" customWidth="1"/>
    <col min="5168" max="5168" width="10.5" style="84" bestFit="1" customWidth="1"/>
    <col min="5169" max="5169" width="10.33203125" style="84" bestFit="1" customWidth="1"/>
    <col min="5170" max="5170" width="10" style="84" bestFit="1" customWidth="1"/>
    <col min="5171" max="5171" width="10.5" style="84" bestFit="1" customWidth="1"/>
    <col min="5172" max="5172" width="10.33203125" style="84" bestFit="1" customWidth="1"/>
    <col min="5173" max="5173" width="9.83203125" style="84" bestFit="1" customWidth="1"/>
    <col min="5174" max="5174" width="10.33203125" style="84" bestFit="1" customWidth="1"/>
    <col min="5175" max="5175" width="10.5" style="84" bestFit="1" customWidth="1"/>
    <col min="5176" max="5176" width="10.33203125" style="84" bestFit="1" customWidth="1"/>
    <col min="5177" max="5177" width="10.5" style="84" bestFit="1" customWidth="1"/>
    <col min="5178" max="5178" width="9.83203125" style="84" bestFit="1" customWidth="1"/>
    <col min="5179" max="5179" width="9.5" style="84" bestFit="1" customWidth="1"/>
    <col min="5180" max="5180" width="10.5" style="84" bestFit="1" customWidth="1"/>
    <col min="5181" max="5181" width="10.33203125" style="84" bestFit="1" customWidth="1"/>
    <col min="5182" max="5182" width="10" style="84" bestFit="1" customWidth="1"/>
    <col min="5183" max="5183" width="10.5" style="84" bestFit="1" customWidth="1"/>
    <col min="5184" max="5184" width="10.33203125" style="84" bestFit="1" customWidth="1"/>
    <col min="5185" max="5185" width="9.6640625" style="84" bestFit="1" customWidth="1"/>
    <col min="5186" max="5376" width="9.1640625" style="84"/>
    <col min="5377" max="5377" width="13" style="84" customWidth="1"/>
    <col min="5378" max="5378" width="23.1640625" style="84" customWidth="1"/>
    <col min="5379" max="5379" width="61.1640625" style="84" bestFit="1" customWidth="1"/>
    <col min="5380" max="5380" width="23.5" style="84" customWidth="1"/>
    <col min="5381" max="5381" width="23.1640625" style="84" customWidth="1"/>
    <col min="5382" max="5382" width="18.5" style="84" customWidth="1"/>
    <col min="5383" max="5383" width="41" style="84" customWidth="1"/>
    <col min="5384" max="5384" width="11.5" style="84" customWidth="1"/>
    <col min="5385" max="5385" width="14.6640625" style="84" customWidth="1"/>
    <col min="5386" max="5386" width="11.5" style="84" customWidth="1"/>
    <col min="5387" max="5387" width="9.5" style="84" bestFit="1" customWidth="1"/>
    <col min="5388" max="5388" width="10.5" style="84" bestFit="1" customWidth="1"/>
    <col min="5389" max="5389" width="10.33203125" style="84" bestFit="1" customWidth="1"/>
    <col min="5390" max="5390" width="10" style="84" bestFit="1" customWidth="1"/>
    <col min="5391" max="5393" width="10.5" style="84" bestFit="1" customWidth="1"/>
    <col min="5394" max="5394" width="10.33203125" style="84" bestFit="1" customWidth="1"/>
    <col min="5395" max="5395" width="10.1640625" style="84" bestFit="1" customWidth="1"/>
    <col min="5396" max="5396" width="10.33203125" style="84" bestFit="1" customWidth="1"/>
    <col min="5397" max="5397" width="10.5" style="84" bestFit="1" customWidth="1"/>
    <col min="5398" max="5398" width="10.33203125" style="84" bestFit="1" customWidth="1"/>
    <col min="5399" max="5399" width="10.5" style="84" bestFit="1" customWidth="1"/>
    <col min="5400" max="5400" width="10.1640625" style="84" bestFit="1" customWidth="1"/>
    <col min="5401" max="5401" width="10" style="84" bestFit="1" customWidth="1"/>
    <col min="5402" max="5402" width="10.5" style="84" bestFit="1" customWidth="1"/>
    <col min="5403" max="5403" width="10.33203125" style="84" bestFit="1" customWidth="1"/>
    <col min="5404" max="5404" width="10" style="84" bestFit="1" customWidth="1"/>
    <col min="5405" max="5409" width="10.5" style="84" bestFit="1" customWidth="1"/>
    <col min="5410" max="5410" width="9.83203125" style="84" bestFit="1" customWidth="1"/>
    <col min="5411" max="5411" width="9.5" style="84" bestFit="1" customWidth="1"/>
    <col min="5412" max="5412" width="10.5" style="84" bestFit="1" customWidth="1"/>
    <col min="5413" max="5413" width="10.33203125" style="84" bestFit="1" customWidth="1"/>
    <col min="5414" max="5414" width="10" style="84" bestFit="1" customWidth="1"/>
    <col min="5415" max="5415" width="10.5" style="84" bestFit="1" customWidth="1"/>
    <col min="5416" max="5416" width="10.33203125" style="84" bestFit="1" customWidth="1"/>
    <col min="5417" max="5417" width="9.83203125" style="84" bestFit="1" customWidth="1"/>
    <col min="5418" max="5418" width="10.33203125" style="84" bestFit="1" customWidth="1"/>
    <col min="5419" max="5419" width="10.5" style="84" bestFit="1" customWidth="1"/>
    <col min="5420" max="5420" width="10.33203125" style="84" bestFit="1" customWidth="1"/>
    <col min="5421" max="5421" width="10.5" style="84" bestFit="1" customWidth="1"/>
    <col min="5422" max="5422" width="9.83203125" style="84" bestFit="1" customWidth="1"/>
    <col min="5423" max="5423" width="9.5" style="84" bestFit="1" customWidth="1"/>
    <col min="5424" max="5424" width="10.5" style="84" bestFit="1" customWidth="1"/>
    <col min="5425" max="5425" width="10.33203125" style="84" bestFit="1" customWidth="1"/>
    <col min="5426" max="5426" width="10" style="84" bestFit="1" customWidth="1"/>
    <col min="5427" max="5427" width="10.5" style="84" bestFit="1" customWidth="1"/>
    <col min="5428" max="5428" width="10.33203125" style="84" bestFit="1" customWidth="1"/>
    <col min="5429" max="5429" width="9.83203125" style="84" bestFit="1" customWidth="1"/>
    <col min="5430" max="5430" width="10.33203125" style="84" bestFit="1" customWidth="1"/>
    <col min="5431" max="5431" width="10.5" style="84" bestFit="1" customWidth="1"/>
    <col min="5432" max="5432" width="10.33203125" style="84" bestFit="1" customWidth="1"/>
    <col min="5433" max="5433" width="10.5" style="84" bestFit="1" customWidth="1"/>
    <col min="5434" max="5434" width="9.83203125" style="84" bestFit="1" customWidth="1"/>
    <col min="5435" max="5435" width="9.5" style="84" bestFit="1" customWidth="1"/>
    <col min="5436" max="5436" width="10.5" style="84" bestFit="1" customWidth="1"/>
    <col min="5437" max="5437" width="10.33203125" style="84" bestFit="1" customWidth="1"/>
    <col min="5438" max="5438" width="10" style="84" bestFit="1" customWidth="1"/>
    <col min="5439" max="5439" width="10.5" style="84" bestFit="1" customWidth="1"/>
    <col min="5440" max="5440" width="10.33203125" style="84" bestFit="1" customWidth="1"/>
    <col min="5441" max="5441" width="9.6640625" style="84" bestFit="1" customWidth="1"/>
    <col min="5442" max="5632" width="9.1640625" style="84"/>
    <col min="5633" max="5633" width="13" style="84" customWidth="1"/>
    <col min="5634" max="5634" width="23.1640625" style="84" customWidth="1"/>
    <col min="5635" max="5635" width="61.1640625" style="84" bestFit="1" customWidth="1"/>
    <col min="5636" max="5636" width="23.5" style="84" customWidth="1"/>
    <col min="5637" max="5637" width="23.1640625" style="84" customWidth="1"/>
    <col min="5638" max="5638" width="18.5" style="84" customWidth="1"/>
    <col min="5639" max="5639" width="41" style="84" customWidth="1"/>
    <col min="5640" max="5640" width="11.5" style="84" customWidth="1"/>
    <col min="5641" max="5641" width="14.6640625" style="84" customWidth="1"/>
    <col min="5642" max="5642" width="11.5" style="84" customWidth="1"/>
    <col min="5643" max="5643" width="9.5" style="84" bestFit="1" customWidth="1"/>
    <col min="5644" max="5644" width="10.5" style="84" bestFit="1" customWidth="1"/>
    <col min="5645" max="5645" width="10.33203125" style="84" bestFit="1" customWidth="1"/>
    <col min="5646" max="5646" width="10" style="84" bestFit="1" customWidth="1"/>
    <col min="5647" max="5649" width="10.5" style="84" bestFit="1" customWidth="1"/>
    <col min="5650" max="5650" width="10.33203125" style="84" bestFit="1" customWidth="1"/>
    <col min="5651" max="5651" width="10.1640625" style="84" bestFit="1" customWidth="1"/>
    <col min="5652" max="5652" width="10.33203125" style="84" bestFit="1" customWidth="1"/>
    <col min="5653" max="5653" width="10.5" style="84" bestFit="1" customWidth="1"/>
    <col min="5654" max="5654" width="10.33203125" style="84" bestFit="1" customWidth="1"/>
    <col min="5655" max="5655" width="10.5" style="84" bestFit="1" customWidth="1"/>
    <col min="5656" max="5656" width="10.1640625" style="84" bestFit="1" customWidth="1"/>
    <col min="5657" max="5657" width="10" style="84" bestFit="1" customWidth="1"/>
    <col min="5658" max="5658" width="10.5" style="84" bestFit="1" customWidth="1"/>
    <col min="5659" max="5659" width="10.33203125" style="84" bestFit="1" customWidth="1"/>
    <col min="5660" max="5660" width="10" style="84" bestFit="1" customWidth="1"/>
    <col min="5661" max="5665" width="10.5" style="84" bestFit="1" customWidth="1"/>
    <col min="5666" max="5666" width="9.83203125" style="84" bestFit="1" customWidth="1"/>
    <col min="5667" max="5667" width="9.5" style="84" bestFit="1" customWidth="1"/>
    <col min="5668" max="5668" width="10.5" style="84" bestFit="1" customWidth="1"/>
    <col min="5669" max="5669" width="10.33203125" style="84" bestFit="1" customWidth="1"/>
    <col min="5670" max="5670" width="10" style="84" bestFit="1" customWidth="1"/>
    <col min="5671" max="5671" width="10.5" style="84" bestFit="1" customWidth="1"/>
    <col min="5672" max="5672" width="10.33203125" style="84" bestFit="1" customWidth="1"/>
    <col min="5673" max="5673" width="9.83203125" style="84" bestFit="1" customWidth="1"/>
    <col min="5674" max="5674" width="10.33203125" style="84" bestFit="1" customWidth="1"/>
    <col min="5675" max="5675" width="10.5" style="84" bestFit="1" customWidth="1"/>
    <col min="5676" max="5676" width="10.33203125" style="84" bestFit="1" customWidth="1"/>
    <col min="5677" max="5677" width="10.5" style="84" bestFit="1" customWidth="1"/>
    <col min="5678" max="5678" width="9.83203125" style="84" bestFit="1" customWidth="1"/>
    <col min="5679" max="5679" width="9.5" style="84" bestFit="1" customWidth="1"/>
    <col min="5680" max="5680" width="10.5" style="84" bestFit="1" customWidth="1"/>
    <col min="5681" max="5681" width="10.33203125" style="84" bestFit="1" customWidth="1"/>
    <col min="5682" max="5682" width="10" style="84" bestFit="1" customWidth="1"/>
    <col min="5683" max="5683" width="10.5" style="84" bestFit="1" customWidth="1"/>
    <col min="5684" max="5684" width="10.33203125" style="84" bestFit="1" customWidth="1"/>
    <col min="5685" max="5685" width="9.83203125" style="84" bestFit="1" customWidth="1"/>
    <col min="5686" max="5686" width="10.33203125" style="84" bestFit="1" customWidth="1"/>
    <col min="5687" max="5687" width="10.5" style="84" bestFit="1" customWidth="1"/>
    <col min="5688" max="5688" width="10.33203125" style="84" bestFit="1" customWidth="1"/>
    <col min="5689" max="5689" width="10.5" style="84" bestFit="1" customWidth="1"/>
    <col min="5690" max="5690" width="9.83203125" style="84" bestFit="1" customWidth="1"/>
    <col min="5691" max="5691" width="9.5" style="84" bestFit="1" customWidth="1"/>
    <col min="5692" max="5692" width="10.5" style="84" bestFit="1" customWidth="1"/>
    <col min="5693" max="5693" width="10.33203125" style="84" bestFit="1" customWidth="1"/>
    <col min="5694" max="5694" width="10" style="84" bestFit="1" customWidth="1"/>
    <col min="5695" max="5695" width="10.5" style="84" bestFit="1" customWidth="1"/>
    <col min="5696" max="5696" width="10.33203125" style="84" bestFit="1" customWidth="1"/>
    <col min="5697" max="5697" width="9.6640625" style="84" bestFit="1" customWidth="1"/>
    <col min="5698" max="5888" width="9.1640625" style="84"/>
    <col min="5889" max="5889" width="13" style="84" customWidth="1"/>
    <col min="5890" max="5890" width="23.1640625" style="84" customWidth="1"/>
    <col min="5891" max="5891" width="61.1640625" style="84" bestFit="1" customWidth="1"/>
    <col min="5892" max="5892" width="23.5" style="84" customWidth="1"/>
    <col min="5893" max="5893" width="23.1640625" style="84" customWidth="1"/>
    <col min="5894" max="5894" width="18.5" style="84" customWidth="1"/>
    <col min="5895" max="5895" width="41" style="84" customWidth="1"/>
    <col min="5896" max="5896" width="11.5" style="84" customWidth="1"/>
    <col min="5897" max="5897" width="14.6640625" style="84" customWidth="1"/>
    <col min="5898" max="5898" width="11.5" style="84" customWidth="1"/>
    <col min="5899" max="5899" width="9.5" style="84" bestFit="1" customWidth="1"/>
    <col min="5900" max="5900" width="10.5" style="84" bestFit="1" customWidth="1"/>
    <col min="5901" max="5901" width="10.33203125" style="84" bestFit="1" customWidth="1"/>
    <col min="5902" max="5902" width="10" style="84" bestFit="1" customWidth="1"/>
    <col min="5903" max="5905" width="10.5" style="84" bestFit="1" customWidth="1"/>
    <col min="5906" max="5906" width="10.33203125" style="84" bestFit="1" customWidth="1"/>
    <col min="5907" max="5907" width="10.1640625" style="84" bestFit="1" customWidth="1"/>
    <col min="5908" max="5908" width="10.33203125" style="84" bestFit="1" customWidth="1"/>
    <col min="5909" max="5909" width="10.5" style="84" bestFit="1" customWidth="1"/>
    <col min="5910" max="5910" width="10.33203125" style="84" bestFit="1" customWidth="1"/>
    <col min="5911" max="5911" width="10.5" style="84" bestFit="1" customWidth="1"/>
    <col min="5912" max="5912" width="10.1640625" style="84" bestFit="1" customWidth="1"/>
    <col min="5913" max="5913" width="10" style="84" bestFit="1" customWidth="1"/>
    <col min="5914" max="5914" width="10.5" style="84" bestFit="1" customWidth="1"/>
    <col min="5915" max="5915" width="10.33203125" style="84" bestFit="1" customWidth="1"/>
    <col min="5916" max="5916" width="10" style="84" bestFit="1" customWidth="1"/>
    <col min="5917" max="5921" width="10.5" style="84" bestFit="1" customWidth="1"/>
    <col min="5922" max="5922" width="9.83203125" style="84" bestFit="1" customWidth="1"/>
    <col min="5923" max="5923" width="9.5" style="84" bestFit="1" customWidth="1"/>
    <col min="5924" max="5924" width="10.5" style="84" bestFit="1" customWidth="1"/>
    <col min="5925" max="5925" width="10.33203125" style="84" bestFit="1" customWidth="1"/>
    <col min="5926" max="5926" width="10" style="84" bestFit="1" customWidth="1"/>
    <col min="5927" max="5927" width="10.5" style="84" bestFit="1" customWidth="1"/>
    <col min="5928" max="5928" width="10.33203125" style="84" bestFit="1" customWidth="1"/>
    <col min="5929" max="5929" width="9.83203125" style="84" bestFit="1" customWidth="1"/>
    <col min="5930" max="5930" width="10.33203125" style="84" bestFit="1" customWidth="1"/>
    <col min="5931" max="5931" width="10.5" style="84" bestFit="1" customWidth="1"/>
    <col min="5932" max="5932" width="10.33203125" style="84" bestFit="1" customWidth="1"/>
    <col min="5933" max="5933" width="10.5" style="84" bestFit="1" customWidth="1"/>
    <col min="5934" max="5934" width="9.83203125" style="84" bestFit="1" customWidth="1"/>
    <col min="5935" max="5935" width="9.5" style="84" bestFit="1" customWidth="1"/>
    <col min="5936" max="5936" width="10.5" style="84" bestFit="1" customWidth="1"/>
    <col min="5937" max="5937" width="10.33203125" style="84" bestFit="1" customWidth="1"/>
    <col min="5938" max="5938" width="10" style="84" bestFit="1" customWidth="1"/>
    <col min="5939" max="5939" width="10.5" style="84" bestFit="1" customWidth="1"/>
    <col min="5940" max="5940" width="10.33203125" style="84" bestFit="1" customWidth="1"/>
    <col min="5941" max="5941" width="9.83203125" style="84" bestFit="1" customWidth="1"/>
    <col min="5942" max="5942" width="10.33203125" style="84" bestFit="1" customWidth="1"/>
    <col min="5943" max="5943" width="10.5" style="84" bestFit="1" customWidth="1"/>
    <col min="5944" max="5944" width="10.33203125" style="84" bestFit="1" customWidth="1"/>
    <col min="5945" max="5945" width="10.5" style="84" bestFit="1" customWidth="1"/>
    <col min="5946" max="5946" width="9.83203125" style="84" bestFit="1" customWidth="1"/>
    <col min="5947" max="5947" width="9.5" style="84" bestFit="1" customWidth="1"/>
    <col min="5948" max="5948" width="10.5" style="84" bestFit="1" customWidth="1"/>
    <col min="5949" max="5949" width="10.33203125" style="84" bestFit="1" customWidth="1"/>
    <col min="5950" max="5950" width="10" style="84" bestFit="1" customWidth="1"/>
    <col min="5951" max="5951" width="10.5" style="84" bestFit="1" customWidth="1"/>
    <col min="5952" max="5952" width="10.33203125" style="84" bestFit="1" customWidth="1"/>
    <col min="5953" max="5953" width="9.6640625" style="84" bestFit="1" customWidth="1"/>
    <col min="5954" max="6144" width="9.1640625" style="84"/>
    <col min="6145" max="6145" width="13" style="84" customWidth="1"/>
    <col min="6146" max="6146" width="23.1640625" style="84" customWidth="1"/>
    <col min="6147" max="6147" width="61.1640625" style="84" bestFit="1" customWidth="1"/>
    <col min="6148" max="6148" width="23.5" style="84" customWidth="1"/>
    <col min="6149" max="6149" width="23.1640625" style="84" customWidth="1"/>
    <col min="6150" max="6150" width="18.5" style="84" customWidth="1"/>
    <col min="6151" max="6151" width="41" style="84" customWidth="1"/>
    <col min="6152" max="6152" width="11.5" style="84" customWidth="1"/>
    <col min="6153" max="6153" width="14.6640625" style="84" customWidth="1"/>
    <col min="6154" max="6154" width="11.5" style="84" customWidth="1"/>
    <col min="6155" max="6155" width="9.5" style="84" bestFit="1" customWidth="1"/>
    <col min="6156" max="6156" width="10.5" style="84" bestFit="1" customWidth="1"/>
    <col min="6157" max="6157" width="10.33203125" style="84" bestFit="1" customWidth="1"/>
    <col min="6158" max="6158" width="10" style="84" bestFit="1" customWidth="1"/>
    <col min="6159" max="6161" width="10.5" style="84" bestFit="1" customWidth="1"/>
    <col min="6162" max="6162" width="10.33203125" style="84" bestFit="1" customWidth="1"/>
    <col min="6163" max="6163" width="10.1640625" style="84" bestFit="1" customWidth="1"/>
    <col min="6164" max="6164" width="10.33203125" style="84" bestFit="1" customWidth="1"/>
    <col min="6165" max="6165" width="10.5" style="84" bestFit="1" customWidth="1"/>
    <col min="6166" max="6166" width="10.33203125" style="84" bestFit="1" customWidth="1"/>
    <col min="6167" max="6167" width="10.5" style="84" bestFit="1" customWidth="1"/>
    <col min="6168" max="6168" width="10.1640625" style="84" bestFit="1" customWidth="1"/>
    <col min="6169" max="6169" width="10" style="84" bestFit="1" customWidth="1"/>
    <col min="6170" max="6170" width="10.5" style="84" bestFit="1" customWidth="1"/>
    <col min="6171" max="6171" width="10.33203125" style="84" bestFit="1" customWidth="1"/>
    <col min="6172" max="6172" width="10" style="84" bestFit="1" customWidth="1"/>
    <col min="6173" max="6177" width="10.5" style="84" bestFit="1" customWidth="1"/>
    <col min="6178" max="6178" width="9.83203125" style="84" bestFit="1" customWidth="1"/>
    <col min="6179" max="6179" width="9.5" style="84" bestFit="1" customWidth="1"/>
    <col min="6180" max="6180" width="10.5" style="84" bestFit="1" customWidth="1"/>
    <col min="6181" max="6181" width="10.33203125" style="84" bestFit="1" customWidth="1"/>
    <col min="6182" max="6182" width="10" style="84" bestFit="1" customWidth="1"/>
    <col min="6183" max="6183" width="10.5" style="84" bestFit="1" customWidth="1"/>
    <col min="6184" max="6184" width="10.33203125" style="84" bestFit="1" customWidth="1"/>
    <col min="6185" max="6185" width="9.83203125" style="84" bestFit="1" customWidth="1"/>
    <col min="6186" max="6186" width="10.33203125" style="84" bestFit="1" customWidth="1"/>
    <col min="6187" max="6187" width="10.5" style="84" bestFit="1" customWidth="1"/>
    <col min="6188" max="6188" width="10.33203125" style="84" bestFit="1" customWidth="1"/>
    <col min="6189" max="6189" width="10.5" style="84" bestFit="1" customWidth="1"/>
    <col min="6190" max="6190" width="9.83203125" style="84" bestFit="1" customWidth="1"/>
    <col min="6191" max="6191" width="9.5" style="84" bestFit="1" customWidth="1"/>
    <col min="6192" max="6192" width="10.5" style="84" bestFit="1" customWidth="1"/>
    <col min="6193" max="6193" width="10.33203125" style="84" bestFit="1" customWidth="1"/>
    <col min="6194" max="6194" width="10" style="84" bestFit="1" customWidth="1"/>
    <col min="6195" max="6195" width="10.5" style="84" bestFit="1" customWidth="1"/>
    <col min="6196" max="6196" width="10.33203125" style="84" bestFit="1" customWidth="1"/>
    <col min="6197" max="6197" width="9.83203125" style="84" bestFit="1" customWidth="1"/>
    <col min="6198" max="6198" width="10.33203125" style="84" bestFit="1" customWidth="1"/>
    <col min="6199" max="6199" width="10.5" style="84" bestFit="1" customWidth="1"/>
    <col min="6200" max="6200" width="10.33203125" style="84" bestFit="1" customWidth="1"/>
    <col min="6201" max="6201" width="10.5" style="84" bestFit="1" customWidth="1"/>
    <col min="6202" max="6202" width="9.83203125" style="84" bestFit="1" customWidth="1"/>
    <col min="6203" max="6203" width="9.5" style="84" bestFit="1" customWidth="1"/>
    <col min="6204" max="6204" width="10.5" style="84" bestFit="1" customWidth="1"/>
    <col min="6205" max="6205" width="10.33203125" style="84" bestFit="1" customWidth="1"/>
    <col min="6206" max="6206" width="10" style="84" bestFit="1" customWidth="1"/>
    <col min="6207" max="6207" width="10.5" style="84" bestFit="1" customWidth="1"/>
    <col min="6208" max="6208" width="10.33203125" style="84" bestFit="1" customWidth="1"/>
    <col min="6209" max="6209" width="9.6640625" style="84" bestFit="1" customWidth="1"/>
    <col min="6210" max="6400" width="9.1640625" style="84"/>
    <col min="6401" max="6401" width="13" style="84" customWidth="1"/>
    <col min="6402" max="6402" width="23.1640625" style="84" customWidth="1"/>
    <col min="6403" max="6403" width="61.1640625" style="84" bestFit="1" customWidth="1"/>
    <col min="6404" max="6404" width="23.5" style="84" customWidth="1"/>
    <col min="6405" max="6405" width="23.1640625" style="84" customWidth="1"/>
    <col min="6406" max="6406" width="18.5" style="84" customWidth="1"/>
    <col min="6407" max="6407" width="41" style="84" customWidth="1"/>
    <col min="6408" max="6408" width="11.5" style="84" customWidth="1"/>
    <col min="6409" max="6409" width="14.6640625" style="84" customWidth="1"/>
    <col min="6410" max="6410" width="11.5" style="84" customWidth="1"/>
    <col min="6411" max="6411" width="9.5" style="84" bestFit="1" customWidth="1"/>
    <col min="6412" max="6412" width="10.5" style="84" bestFit="1" customWidth="1"/>
    <col min="6413" max="6413" width="10.33203125" style="84" bestFit="1" customWidth="1"/>
    <col min="6414" max="6414" width="10" style="84" bestFit="1" customWidth="1"/>
    <col min="6415" max="6417" width="10.5" style="84" bestFit="1" customWidth="1"/>
    <col min="6418" max="6418" width="10.33203125" style="84" bestFit="1" customWidth="1"/>
    <col min="6419" max="6419" width="10.1640625" style="84" bestFit="1" customWidth="1"/>
    <col min="6420" max="6420" width="10.33203125" style="84" bestFit="1" customWidth="1"/>
    <col min="6421" max="6421" width="10.5" style="84" bestFit="1" customWidth="1"/>
    <col min="6422" max="6422" width="10.33203125" style="84" bestFit="1" customWidth="1"/>
    <col min="6423" max="6423" width="10.5" style="84" bestFit="1" customWidth="1"/>
    <col min="6424" max="6424" width="10.1640625" style="84" bestFit="1" customWidth="1"/>
    <col min="6425" max="6425" width="10" style="84" bestFit="1" customWidth="1"/>
    <col min="6426" max="6426" width="10.5" style="84" bestFit="1" customWidth="1"/>
    <col min="6427" max="6427" width="10.33203125" style="84" bestFit="1" customWidth="1"/>
    <col min="6428" max="6428" width="10" style="84" bestFit="1" customWidth="1"/>
    <col min="6429" max="6433" width="10.5" style="84" bestFit="1" customWidth="1"/>
    <col min="6434" max="6434" width="9.83203125" style="84" bestFit="1" customWidth="1"/>
    <col min="6435" max="6435" width="9.5" style="84" bestFit="1" customWidth="1"/>
    <col min="6436" max="6436" width="10.5" style="84" bestFit="1" customWidth="1"/>
    <col min="6437" max="6437" width="10.33203125" style="84" bestFit="1" customWidth="1"/>
    <col min="6438" max="6438" width="10" style="84" bestFit="1" customWidth="1"/>
    <col min="6439" max="6439" width="10.5" style="84" bestFit="1" customWidth="1"/>
    <col min="6440" max="6440" width="10.33203125" style="84" bestFit="1" customWidth="1"/>
    <col min="6441" max="6441" width="9.83203125" style="84" bestFit="1" customWidth="1"/>
    <col min="6442" max="6442" width="10.33203125" style="84" bestFit="1" customWidth="1"/>
    <col min="6443" max="6443" width="10.5" style="84" bestFit="1" customWidth="1"/>
    <col min="6444" max="6444" width="10.33203125" style="84" bestFit="1" customWidth="1"/>
    <col min="6445" max="6445" width="10.5" style="84" bestFit="1" customWidth="1"/>
    <col min="6446" max="6446" width="9.83203125" style="84" bestFit="1" customWidth="1"/>
    <col min="6447" max="6447" width="9.5" style="84" bestFit="1" customWidth="1"/>
    <col min="6448" max="6448" width="10.5" style="84" bestFit="1" customWidth="1"/>
    <col min="6449" max="6449" width="10.33203125" style="84" bestFit="1" customWidth="1"/>
    <col min="6450" max="6450" width="10" style="84" bestFit="1" customWidth="1"/>
    <col min="6451" max="6451" width="10.5" style="84" bestFit="1" customWidth="1"/>
    <col min="6452" max="6452" width="10.33203125" style="84" bestFit="1" customWidth="1"/>
    <col min="6453" max="6453" width="9.83203125" style="84" bestFit="1" customWidth="1"/>
    <col min="6454" max="6454" width="10.33203125" style="84" bestFit="1" customWidth="1"/>
    <col min="6455" max="6455" width="10.5" style="84" bestFit="1" customWidth="1"/>
    <col min="6456" max="6456" width="10.33203125" style="84" bestFit="1" customWidth="1"/>
    <col min="6457" max="6457" width="10.5" style="84" bestFit="1" customWidth="1"/>
    <col min="6458" max="6458" width="9.83203125" style="84" bestFit="1" customWidth="1"/>
    <col min="6459" max="6459" width="9.5" style="84" bestFit="1" customWidth="1"/>
    <col min="6460" max="6460" width="10.5" style="84" bestFit="1" customWidth="1"/>
    <col min="6461" max="6461" width="10.33203125" style="84" bestFit="1" customWidth="1"/>
    <col min="6462" max="6462" width="10" style="84" bestFit="1" customWidth="1"/>
    <col min="6463" max="6463" width="10.5" style="84" bestFit="1" customWidth="1"/>
    <col min="6464" max="6464" width="10.33203125" style="84" bestFit="1" customWidth="1"/>
    <col min="6465" max="6465" width="9.6640625" style="84" bestFit="1" customWidth="1"/>
    <col min="6466" max="6656" width="9.1640625" style="84"/>
    <col min="6657" max="6657" width="13" style="84" customWidth="1"/>
    <col min="6658" max="6658" width="23.1640625" style="84" customWidth="1"/>
    <col min="6659" max="6659" width="61.1640625" style="84" bestFit="1" customWidth="1"/>
    <col min="6660" max="6660" width="23.5" style="84" customWidth="1"/>
    <col min="6661" max="6661" width="23.1640625" style="84" customWidth="1"/>
    <col min="6662" max="6662" width="18.5" style="84" customWidth="1"/>
    <col min="6663" max="6663" width="41" style="84" customWidth="1"/>
    <col min="6664" max="6664" width="11.5" style="84" customWidth="1"/>
    <col min="6665" max="6665" width="14.6640625" style="84" customWidth="1"/>
    <col min="6666" max="6666" width="11.5" style="84" customWidth="1"/>
    <col min="6667" max="6667" width="9.5" style="84" bestFit="1" customWidth="1"/>
    <col min="6668" max="6668" width="10.5" style="84" bestFit="1" customWidth="1"/>
    <col min="6669" max="6669" width="10.33203125" style="84" bestFit="1" customWidth="1"/>
    <col min="6670" max="6670" width="10" style="84" bestFit="1" customWidth="1"/>
    <col min="6671" max="6673" width="10.5" style="84" bestFit="1" customWidth="1"/>
    <col min="6674" max="6674" width="10.33203125" style="84" bestFit="1" customWidth="1"/>
    <col min="6675" max="6675" width="10.1640625" style="84" bestFit="1" customWidth="1"/>
    <col min="6676" max="6676" width="10.33203125" style="84" bestFit="1" customWidth="1"/>
    <col min="6677" max="6677" width="10.5" style="84" bestFit="1" customWidth="1"/>
    <col min="6678" max="6678" width="10.33203125" style="84" bestFit="1" customWidth="1"/>
    <col min="6679" max="6679" width="10.5" style="84" bestFit="1" customWidth="1"/>
    <col min="6680" max="6680" width="10.1640625" style="84" bestFit="1" customWidth="1"/>
    <col min="6681" max="6681" width="10" style="84" bestFit="1" customWidth="1"/>
    <col min="6682" max="6682" width="10.5" style="84" bestFit="1" customWidth="1"/>
    <col min="6683" max="6683" width="10.33203125" style="84" bestFit="1" customWidth="1"/>
    <col min="6684" max="6684" width="10" style="84" bestFit="1" customWidth="1"/>
    <col min="6685" max="6689" width="10.5" style="84" bestFit="1" customWidth="1"/>
    <col min="6690" max="6690" width="9.83203125" style="84" bestFit="1" customWidth="1"/>
    <col min="6691" max="6691" width="9.5" style="84" bestFit="1" customWidth="1"/>
    <col min="6692" max="6692" width="10.5" style="84" bestFit="1" customWidth="1"/>
    <col min="6693" max="6693" width="10.33203125" style="84" bestFit="1" customWidth="1"/>
    <col min="6694" max="6694" width="10" style="84" bestFit="1" customWidth="1"/>
    <col min="6695" max="6695" width="10.5" style="84" bestFit="1" customWidth="1"/>
    <col min="6696" max="6696" width="10.33203125" style="84" bestFit="1" customWidth="1"/>
    <col min="6697" max="6697" width="9.83203125" style="84" bestFit="1" customWidth="1"/>
    <col min="6698" max="6698" width="10.33203125" style="84" bestFit="1" customWidth="1"/>
    <col min="6699" max="6699" width="10.5" style="84" bestFit="1" customWidth="1"/>
    <col min="6700" max="6700" width="10.33203125" style="84" bestFit="1" customWidth="1"/>
    <col min="6701" max="6701" width="10.5" style="84" bestFit="1" customWidth="1"/>
    <col min="6702" max="6702" width="9.83203125" style="84" bestFit="1" customWidth="1"/>
    <col min="6703" max="6703" width="9.5" style="84" bestFit="1" customWidth="1"/>
    <col min="6704" max="6704" width="10.5" style="84" bestFit="1" customWidth="1"/>
    <col min="6705" max="6705" width="10.33203125" style="84" bestFit="1" customWidth="1"/>
    <col min="6706" max="6706" width="10" style="84" bestFit="1" customWidth="1"/>
    <col min="6707" max="6707" width="10.5" style="84" bestFit="1" customWidth="1"/>
    <col min="6708" max="6708" width="10.33203125" style="84" bestFit="1" customWidth="1"/>
    <col min="6709" max="6709" width="9.83203125" style="84" bestFit="1" customWidth="1"/>
    <col min="6710" max="6710" width="10.33203125" style="84" bestFit="1" customWidth="1"/>
    <col min="6711" max="6711" width="10.5" style="84" bestFit="1" customWidth="1"/>
    <col min="6712" max="6712" width="10.33203125" style="84" bestFit="1" customWidth="1"/>
    <col min="6713" max="6713" width="10.5" style="84" bestFit="1" customWidth="1"/>
    <col min="6714" max="6714" width="9.83203125" style="84" bestFit="1" customWidth="1"/>
    <col min="6715" max="6715" width="9.5" style="84" bestFit="1" customWidth="1"/>
    <col min="6716" max="6716" width="10.5" style="84" bestFit="1" customWidth="1"/>
    <col min="6717" max="6717" width="10.33203125" style="84" bestFit="1" customWidth="1"/>
    <col min="6718" max="6718" width="10" style="84" bestFit="1" customWidth="1"/>
    <col min="6719" max="6719" width="10.5" style="84" bestFit="1" customWidth="1"/>
    <col min="6720" max="6720" width="10.33203125" style="84" bestFit="1" customWidth="1"/>
    <col min="6721" max="6721" width="9.6640625" style="84" bestFit="1" customWidth="1"/>
    <col min="6722" max="6912" width="9.1640625" style="84"/>
    <col min="6913" max="6913" width="13" style="84" customWidth="1"/>
    <col min="6914" max="6914" width="23.1640625" style="84" customWidth="1"/>
    <col min="6915" max="6915" width="61.1640625" style="84" bestFit="1" customWidth="1"/>
    <col min="6916" max="6916" width="23.5" style="84" customWidth="1"/>
    <col min="6917" max="6917" width="23.1640625" style="84" customWidth="1"/>
    <col min="6918" max="6918" width="18.5" style="84" customWidth="1"/>
    <col min="6919" max="6919" width="41" style="84" customWidth="1"/>
    <col min="6920" max="6920" width="11.5" style="84" customWidth="1"/>
    <col min="6921" max="6921" width="14.6640625" style="84" customWidth="1"/>
    <col min="6922" max="6922" width="11.5" style="84" customWidth="1"/>
    <col min="6923" max="6923" width="9.5" style="84" bestFit="1" customWidth="1"/>
    <col min="6924" max="6924" width="10.5" style="84" bestFit="1" customWidth="1"/>
    <col min="6925" max="6925" width="10.33203125" style="84" bestFit="1" customWidth="1"/>
    <col min="6926" max="6926" width="10" style="84" bestFit="1" customWidth="1"/>
    <col min="6927" max="6929" width="10.5" style="84" bestFit="1" customWidth="1"/>
    <col min="6930" max="6930" width="10.33203125" style="84" bestFit="1" customWidth="1"/>
    <col min="6931" max="6931" width="10.1640625" style="84" bestFit="1" customWidth="1"/>
    <col min="6932" max="6932" width="10.33203125" style="84" bestFit="1" customWidth="1"/>
    <col min="6933" max="6933" width="10.5" style="84" bestFit="1" customWidth="1"/>
    <col min="6934" max="6934" width="10.33203125" style="84" bestFit="1" customWidth="1"/>
    <col min="6935" max="6935" width="10.5" style="84" bestFit="1" customWidth="1"/>
    <col min="6936" max="6936" width="10.1640625" style="84" bestFit="1" customWidth="1"/>
    <col min="6937" max="6937" width="10" style="84" bestFit="1" customWidth="1"/>
    <col min="6938" max="6938" width="10.5" style="84" bestFit="1" customWidth="1"/>
    <col min="6939" max="6939" width="10.33203125" style="84" bestFit="1" customWidth="1"/>
    <col min="6940" max="6940" width="10" style="84" bestFit="1" customWidth="1"/>
    <col min="6941" max="6945" width="10.5" style="84" bestFit="1" customWidth="1"/>
    <col min="6946" max="6946" width="9.83203125" style="84" bestFit="1" customWidth="1"/>
    <col min="6947" max="6947" width="9.5" style="84" bestFit="1" customWidth="1"/>
    <col min="6948" max="6948" width="10.5" style="84" bestFit="1" customWidth="1"/>
    <col min="6949" max="6949" width="10.33203125" style="84" bestFit="1" customWidth="1"/>
    <col min="6950" max="6950" width="10" style="84" bestFit="1" customWidth="1"/>
    <col min="6951" max="6951" width="10.5" style="84" bestFit="1" customWidth="1"/>
    <col min="6952" max="6952" width="10.33203125" style="84" bestFit="1" customWidth="1"/>
    <col min="6953" max="6953" width="9.83203125" style="84" bestFit="1" customWidth="1"/>
    <col min="6954" max="6954" width="10.33203125" style="84" bestFit="1" customWidth="1"/>
    <col min="6955" max="6955" width="10.5" style="84" bestFit="1" customWidth="1"/>
    <col min="6956" max="6956" width="10.33203125" style="84" bestFit="1" customWidth="1"/>
    <col min="6957" max="6957" width="10.5" style="84" bestFit="1" customWidth="1"/>
    <col min="6958" max="6958" width="9.83203125" style="84" bestFit="1" customWidth="1"/>
    <col min="6959" max="6959" width="9.5" style="84" bestFit="1" customWidth="1"/>
    <col min="6960" max="6960" width="10.5" style="84" bestFit="1" customWidth="1"/>
    <col min="6961" max="6961" width="10.33203125" style="84" bestFit="1" customWidth="1"/>
    <col min="6962" max="6962" width="10" style="84" bestFit="1" customWidth="1"/>
    <col min="6963" max="6963" width="10.5" style="84" bestFit="1" customWidth="1"/>
    <col min="6964" max="6964" width="10.33203125" style="84" bestFit="1" customWidth="1"/>
    <col min="6965" max="6965" width="9.83203125" style="84" bestFit="1" customWidth="1"/>
    <col min="6966" max="6966" width="10.33203125" style="84" bestFit="1" customWidth="1"/>
    <col min="6967" max="6967" width="10.5" style="84" bestFit="1" customWidth="1"/>
    <col min="6968" max="6968" width="10.33203125" style="84" bestFit="1" customWidth="1"/>
    <col min="6969" max="6969" width="10.5" style="84" bestFit="1" customWidth="1"/>
    <col min="6970" max="6970" width="9.83203125" style="84" bestFit="1" customWidth="1"/>
    <col min="6971" max="6971" width="9.5" style="84" bestFit="1" customWidth="1"/>
    <col min="6972" max="6972" width="10.5" style="84" bestFit="1" customWidth="1"/>
    <col min="6973" max="6973" width="10.33203125" style="84" bestFit="1" customWidth="1"/>
    <col min="6974" max="6974" width="10" style="84" bestFit="1" customWidth="1"/>
    <col min="6975" max="6975" width="10.5" style="84" bestFit="1" customWidth="1"/>
    <col min="6976" max="6976" width="10.33203125" style="84" bestFit="1" customWidth="1"/>
    <col min="6977" max="6977" width="9.6640625" style="84" bestFit="1" customWidth="1"/>
    <col min="6978" max="7168" width="9.1640625" style="84"/>
    <col min="7169" max="7169" width="13" style="84" customWidth="1"/>
    <col min="7170" max="7170" width="23.1640625" style="84" customWidth="1"/>
    <col min="7171" max="7171" width="61.1640625" style="84" bestFit="1" customWidth="1"/>
    <col min="7172" max="7172" width="23.5" style="84" customWidth="1"/>
    <col min="7173" max="7173" width="23.1640625" style="84" customWidth="1"/>
    <col min="7174" max="7174" width="18.5" style="84" customWidth="1"/>
    <col min="7175" max="7175" width="41" style="84" customWidth="1"/>
    <col min="7176" max="7176" width="11.5" style="84" customWidth="1"/>
    <col min="7177" max="7177" width="14.6640625" style="84" customWidth="1"/>
    <col min="7178" max="7178" width="11.5" style="84" customWidth="1"/>
    <col min="7179" max="7179" width="9.5" style="84" bestFit="1" customWidth="1"/>
    <col min="7180" max="7180" width="10.5" style="84" bestFit="1" customWidth="1"/>
    <col min="7181" max="7181" width="10.33203125" style="84" bestFit="1" customWidth="1"/>
    <col min="7182" max="7182" width="10" style="84" bestFit="1" customWidth="1"/>
    <col min="7183" max="7185" width="10.5" style="84" bestFit="1" customWidth="1"/>
    <col min="7186" max="7186" width="10.33203125" style="84" bestFit="1" customWidth="1"/>
    <col min="7187" max="7187" width="10.1640625" style="84" bestFit="1" customWidth="1"/>
    <col min="7188" max="7188" width="10.33203125" style="84" bestFit="1" customWidth="1"/>
    <col min="7189" max="7189" width="10.5" style="84" bestFit="1" customWidth="1"/>
    <col min="7190" max="7190" width="10.33203125" style="84" bestFit="1" customWidth="1"/>
    <col min="7191" max="7191" width="10.5" style="84" bestFit="1" customWidth="1"/>
    <col min="7192" max="7192" width="10.1640625" style="84" bestFit="1" customWidth="1"/>
    <col min="7193" max="7193" width="10" style="84" bestFit="1" customWidth="1"/>
    <col min="7194" max="7194" width="10.5" style="84" bestFit="1" customWidth="1"/>
    <col min="7195" max="7195" width="10.33203125" style="84" bestFit="1" customWidth="1"/>
    <col min="7196" max="7196" width="10" style="84" bestFit="1" customWidth="1"/>
    <col min="7197" max="7201" width="10.5" style="84" bestFit="1" customWidth="1"/>
    <col min="7202" max="7202" width="9.83203125" style="84" bestFit="1" customWidth="1"/>
    <col min="7203" max="7203" width="9.5" style="84" bestFit="1" customWidth="1"/>
    <col min="7204" max="7204" width="10.5" style="84" bestFit="1" customWidth="1"/>
    <col min="7205" max="7205" width="10.33203125" style="84" bestFit="1" customWidth="1"/>
    <col min="7206" max="7206" width="10" style="84" bestFit="1" customWidth="1"/>
    <col min="7207" max="7207" width="10.5" style="84" bestFit="1" customWidth="1"/>
    <col min="7208" max="7208" width="10.33203125" style="84" bestFit="1" customWidth="1"/>
    <col min="7209" max="7209" width="9.83203125" style="84" bestFit="1" customWidth="1"/>
    <col min="7210" max="7210" width="10.33203125" style="84" bestFit="1" customWidth="1"/>
    <col min="7211" max="7211" width="10.5" style="84" bestFit="1" customWidth="1"/>
    <col min="7212" max="7212" width="10.33203125" style="84" bestFit="1" customWidth="1"/>
    <col min="7213" max="7213" width="10.5" style="84" bestFit="1" customWidth="1"/>
    <col min="7214" max="7214" width="9.83203125" style="84" bestFit="1" customWidth="1"/>
    <col min="7215" max="7215" width="9.5" style="84" bestFit="1" customWidth="1"/>
    <col min="7216" max="7216" width="10.5" style="84" bestFit="1" customWidth="1"/>
    <col min="7217" max="7217" width="10.33203125" style="84" bestFit="1" customWidth="1"/>
    <col min="7218" max="7218" width="10" style="84" bestFit="1" customWidth="1"/>
    <col min="7219" max="7219" width="10.5" style="84" bestFit="1" customWidth="1"/>
    <col min="7220" max="7220" width="10.33203125" style="84" bestFit="1" customWidth="1"/>
    <col min="7221" max="7221" width="9.83203125" style="84" bestFit="1" customWidth="1"/>
    <col min="7222" max="7222" width="10.33203125" style="84" bestFit="1" customWidth="1"/>
    <col min="7223" max="7223" width="10.5" style="84" bestFit="1" customWidth="1"/>
    <col min="7224" max="7224" width="10.33203125" style="84" bestFit="1" customWidth="1"/>
    <col min="7225" max="7225" width="10.5" style="84" bestFit="1" customWidth="1"/>
    <col min="7226" max="7226" width="9.83203125" style="84" bestFit="1" customWidth="1"/>
    <col min="7227" max="7227" width="9.5" style="84" bestFit="1" customWidth="1"/>
    <col min="7228" max="7228" width="10.5" style="84" bestFit="1" customWidth="1"/>
    <col min="7229" max="7229" width="10.33203125" style="84" bestFit="1" customWidth="1"/>
    <col min="7230" max="7230" width="10" style="84" bestFit="1" customWidth="1"/>
    <col min="7231" max="7231" width="10.5" style="84" bestFit="1" customWidth="1"/>
    <col min="7232" max="7232" width="10.33203125" style="84" bestFit="1" customWidth="1"/>
    <col min="7233" max="7233" width="9.6640625" style="84" bestFit="1" customWidth="1"/>
    <col min="7234" max="7424" width="9.1640625" style="84"/>
    <col min="7425" max="7425" width="13" style="84" customWidth="1"/>
    <col min="7426" max="7426" width="23.1640625" style="84" customWidth="1"/>
    <col min="7427" max="7427" width="61.1640625" style="84" bestFit="1" customWidth="1"/>
    <col min="7428" max="7428" width="23.5" style="84" customWidth="1"/>
    <col min="7429" max="7429" width="23.1640625" style="84" customWidth="1"/>
    <col min="7430" max="7430" width="18.5" style="84" customWidth="1"/>
    <col min="7431" max="7431" width="41" style="84" customWidth="1"/>
    <col min="7432" max="7432" width="11.5" style="84" customWidth="1"/>
    <col min="7433" max="7433" width="14.6640625" style="84" customWidth="1"/>
    <col min="7434" max="7434" width="11.5" style="84" customWidth="1"/>
    <col min="7435" max="7435" width="9.5" style="84" bestFit="1" customWidth="1"/>
    <col min="7436" max="7436" width="10.5" style="84" bestFit="1" customWidth="1"/>
    <col min="7437" max="7437" width="10.33203125" style="84" bestFit="1" customWidth="1"/>
    <col min="7438" max="7438" width="10" style="84" bestFit="1" customWidth="1"/>
    <col min="7439" max="7441" width="10.5" style="84" bestFit="1" customWidth="1"/>
    <col min="7442" max="7442" width="10.33203125" style="84" bestFit="1" customWidth="1"/>
    <col min="7443" max="7443" width="10.1640625" style="84" bestFit="1" customWidth="1"/>
    <col min="7444" max="7444" width="10.33203125" style="84" bestFit="1" customWidth="1"/>
    <col min="7445" max="7445" width="10.5" style="84" bestFit="1" customWidth="1"/>
    <col min="7446" max="7446" width="10.33203125" style="84" bestFit="1" customWidth="1"/>
    <col min="7447" max="7447" width="10.5" style="84" bestFit="1" customWidth="1"/>
    <col min="7448" max="7448" width="10.1640625" style="84" bestFit="1" customWidth="1"/>
    <col min="7449" max="7449" width="10" style="84" bestFit="1" customWidth="1"/>
    <col min="7450" max="7450" width="10.5" style="84" bestFit="1" customWidth="1"/>
    <col min="7451" max="7451" width="10.33203125" style="84" bestFit="1" customWidth="1"/>
    <col min="7452" max="7452" width="10" style="84" bestFit="1" customWidth="1"/>
    <col min="7453" max="7457" width="10.5" style="84" bestFit="1" customWidth="1"/>
    <col min="7458" max="7458" width="9.83203125" style="84" bestFit="1" customWidth="1"/>
    <col min="7459" max="7459" width="9.5" style="84" bestFit="1" customWidth="1"/>
    <col min="7460" max="7460" width="10.5" style="84" bestFit="1" customWidth="1"/>
    <col min="7461" max="7461" width="10.33203125" style="84" bestFit="1" customWidth="1"/>
    <col min="7462" max="7462" width="10" style="84" bestFit="1" customWidth="1"/>
    <col min="7463" max="7463" width="10.5" style="84" bestFit="1" customWidth="1"/>
    <col min="7464" max="7464" width="10.33203125" style="84" bestFit="1" customWidth="1"/>
    <col min="7465" max="7465" width="9.83203125" style="84" bestFit="1" customWidth="1"/>
    <col min="7466" max="7466" width="10.33203125" style="84" bestFit="1" customWidth="1"/>
    <col min="7467" max="7467" width="10.5" style="84" bestFit="1" customWidth="1"/>
    <col min="7468" max="7468" width="10.33203125" style="84" bestFit="1" customWidth="1"/>
    <col min="7469" max="7469" width="10.5" style="84" bestFit="1" customWidth="1"/>
    <col min="7470" max="7470" width="9.83203125" style="84" bestFit="1" customWidth="1"/>
    <col min="7471" max="7471" width="9.5" style="84" bestFit="1" customWidth="1"/>
    <col min="7472" max="7472" width="10.5" style="84" bestFit="1" customWidth="1"/>
    <col min="7473" max="7473" width="10.33203125" style="84" bestFit="1" customWidth="1"/>
    <col min="7474" max="7474" width="10" style="84" bestFit="1" customWidth="1"/>
    <col min="7475" max="7475" width="10.5" style="84" bestFit="1" customWidth="1"/>
    <col min="7476" max="7476" width="10.33203125" style="84" bestFit="1" customWidth="1"/>
    <col min="7477" max="7477" width="9.83203125" style="84" bestFit="1" customWidth="1"/>
    <col min="7478" max="7478" width="10.33203125" style="84" bestFit="1" customWidth="1"/>
    <col min="7479" max="7479" width="10.5" style="84" bestFit="1" customWidth="1"/>
    <col min="7480" max="7480" width="10.33203125" style="84" bestFit="1" customWidth="1"/>
    <col min="7481" max="7481" width="10.5" style="84" bestFit="1" customWidth="1"/>
    <col min="7482" max="7482" width="9.83203125" style="84" bestFit="1" customWidth="1"/>
    <col min="7483" max="7483" width="9.5" style="84" bestFit="1" customWidth="1"/>
    <col min="7484" max="7484" width="10.5" style="84" bestFit="1" customWidth="1"/>
    <col min="7485" max="7485" width="10.33203125" style="84" bestFit="1" customWidth="1"/>
    <col min="7486" max="7486" width="10" style="84" bestFit="1" customWidth="1"/>
    <col min="7487" max="7487" width="10.5" style="84" bestFit="1" customWidth="1"/>
    <col min="7488" max="7488" width="10.33203125" style="84" bestFit="1" customWidth="1"/>
    <col min="7489" max="7489" width="9.6640625" style="84" bestFit="1" customWidth="1"/>
    <col min="7490" max="7680" width="9.1640625" style="84"/>
    <col min="7681" max="7681" width="13" style="84" customWidth="1"/>
    <col min="7682" max="7682" width="23.1640625" style="84" customWidth="1"/>
    <col min="7683" max="7683" width="61.1640625" style="84" bestFit="1" customWidth="1"/>
    <col min="7684" max="7684" width="23.5" style="84" customWidth="1"/>
    <col min="7685" max="7685" width="23.1640625" style="84" customWidth="1"/>
    <col min="7686" max="7686" width="18.5" style="84" customWidth="1"/>
    <col min="7687" max="7687" width="41" style="84" customWidth="1"/>
    <col min="7688" max="7688" width="11.5" style="84" customWidth="1"/>
    <col min="7689" max="7689" width="14.6640625" style="84" customWidth="1"/>
    <col min="7690" max="7690" width="11.5" style="84" customWidth="1"/>
    <col min="7691" max="7691" width="9.5" style="84" bestFit="1" customWidth="1"/>
    <col min="7692" max="7692" width="10.5" style="84" bestFit="1" customWidth="1"/>
    <col min="7693" max="7693" width="10.33203125" style="84" bestFit="1" customWidth="1"/>
    <col min="7694" max="7694" width="10" style="84" bestFit="1" customWidth="1"/>
    <col min="7695" max="7697" width="10.5" style="84" bestFit="1" customWidth="1"/>
    <col min="7698" max="7698" width="10.33203125" style="84" bestFit="1" customWidth="1"/>
    <col min="7699" max="7699" width="10.1640625" style="84" bestFit="1" customWidth="1"/>
    <col min="7700" max="7700" width="10.33203125" style="84" bestFit="1" customWidth="1"/>
    <col min="7701" max="7701" width="10.5" style="84" bestFit="1" customWidth="1"/>
    <col min="7702" max="7702" width="10.33203125" style="84" bestFit="1" customWidth="1"/>
    <col min="7703" max="7703" width="10.5" style="84" bestFit="1" customWidth="1"/>
    <col min="7704" max="7704" width="10.1640625" style="84" bestFit="1" customWidth="1"/>
    <col min="7705" max="7705" width="10" style="84" bestFit="1" customWidth="1"/>
    <col min="7706" max="7706" width="10.5" style="84" bestFit="1" customWidth="1"/>
    <col min="7707" max="7707" width="10.33203125" style="84" bestFit="1" customWidth="1"/>
    <col min="7708" max="7708" width="10" style="84" bestFit="1" customWidth="1"/>
    <col min="7709" max="7713" width="10.5" style="84" bestFit="1" customWidth="1"/>
    <col min="7714" max="7714" width="9.83203125" style="84" bestFit="1" customWidth="1"/>
    <col min="7715" max="7715" width="9.5" style="84" bestFit="1" customWidth="1"/>
    <col min="7716" max="7716" width="10.5" style="84" bestFit="1" customWidth="1"/>
    <col min="7717" max="7717" width="10.33203125" style="84" bestFit="1" customWidth="1"/>
    <col min="7718" max="7718" width="10" style="84" bestFit="1" customWidth="1"/>
    <col min="7719" max="7719" width="10.5" style="84" bestFit="1" customWidth="1"/>
    <col min="7720" max="7720" width="10.33203125" style="84" bestFit="1" customWidth="1"/>
    <col min="7721" max="7721" width="9.83203125" style="84" bestFit="1" customWidth="1"/>
    <col min="7722" max="7722" width="10.33203125" style="84" bestFit="1" customWidth="1"/>
    <col min="7723" max="7723" width="10.5" style="84" bestFit="1" customWidth="1"/>
    <col min="7724" max="7724" width="10.33203125" style="84" bestFit="1" customWidth="1"/>
    <col min="7725" max="7725" width="10.5" style="84" bestFit="1" customWidth="1"/>
    <col min="7726" max="7726" width="9.83203125" style="84" bestFit="1" customWidth="1"/>
    <col min="7727" max="7727" width="9.5" style="84" bestFit="1" customWidth="1"/>
    <col min="7728" max="7728" width="10.5" style="84" bestFit="1" customWidth="1"/>
    <col min="7729" max="7729" width="10.33203125" style="84" bestFit="1" customWidth="1"/>
    <col min="7730" max="7730" width="10" style="84" bestFit="1" customWidth="1"/>
    <col min="7731" max="7731" width="10.5" style="84" bestFit="1" customWidth="1"/>
    <col min="7732" max="7732" width="10.33203125" style="84" bestFit="1" customWidth="1"/>
    <col min="7733" max="7733" width="9.83203125" style="84" bestFit="1" customWidth="1"/>
    <col min="7734" max="7734" width="10.33203125" style="84" bestFit="1" customWidth="1"/>
    <col min="7735" max="7735" width="10.5" style="84" bestFit="1" customWidth="1"/>
    <col min="7736" max="7736" width="10.33203125" style="84" bestFit="1" customWidth="1"/>
    <col min="7737" max="7737" width="10.5" style="84" bestFit="1" customWidth="1"/>
    <col min="7738" max="7738" width="9.83203125" style="84" bestFit="1" customWidth="1"/>
    <col min="7739" max="7739" width="9.5" style="84" bestFit="1" customWidth="1"/>
    <col min="7740" max="7740" width="10.5" style="84" bestFit="1" customWidth="1"/>
    <col min="7741" max="7741" width="10.33203125" style="84" bestFit="1" customWidth="1"/>
    <col min="7742" max="7742" width="10" style="84" bestFit="1" customWidth="1"/>
    <col min="7743" max="7743" width="10.5" style="84" bestFit="1" customWidth="1"/>
    <col min="7744" max="7744" width="10.33203125" style="84" bestFit="1" customWidth="1"/>
    <col min="7745" max="7745" width="9.6640625" style="84" bestFit="1" customWidth="1"/>
    <col min="7746" max="7936" width="9.1640625" style="84"/>
    <col min="7937" max="7937" width="13" style="84" customWidth="1"/>
    <col min="7938" max="7938" width="23.1640625" style="84" customWidth="1"/>
    <col min="7939" max="7939" width="61.1640625" style="84" bestFit="1" customWidth="1"/>
    <col min="7940" max="7940" width="23.5" style="84" customWidth="1"/>
    <col min="7941" max="7941" width="23.1640625" style="84" customWidth="1"/>
    <col min="7942" max="7942" width="18.5" style="84" customWidth="1"/>
    <col min="7943" max="7943" width="41" style="84" customWidth="1"/>
    <col min="7944" max="7944" width="11.5" style="84" customWidth="1"/>
    <col min="7945" max="7945" width="14.6640625" style="84" customWidth="1"/>
    <col min="7946" max="7946" width="11.5" style="84" customWidth="1"/>
    <col min="7947" max="7947" width="9.5" style="84" bestFit="1" customWidth="1"/>
    <col min="7948" max="7948" width="10.5" style="84" bestFit="1" customWidth="1"/>
    <col min="7949" max="7949" width="10.33203125" style="84" bestFit="1" customWidth="1"/>
    <col min="7950" max="7950" width="10" style="84" bestFit="1" customWidth="1"/>
    <col min="7951" max="7953" width="10.5" style="84" bestFit="1" customWidth="1"/>
    <col min="7954" max="7954" width="10.33203125" style="84" bestFit="1" customWidth="1"/>
    <col min="7955" max="7955" width="10.1640625" style="84" bestFit="1" customWidth="1"/>
    <col min="7956" max="7956" width="10.33203125" style="84" bestFit="1" customWidth="1"/>
    <col min="7957" max="7957" width="10.5" style="84" bestFit="1" customWidth="1"/>
    <col min="7958" max="7958" width="10.33203125" style="84" bestFit="1" customWidth="1"/>
    <col min="7959" max="7959" width="10.5" style="84" bestFit="1" customWidth="1"/>
    <col min="7960" max="7960" width="10.1640625" style="84" bestFit="1" customWidth="1"/>
    <col min="7961" max="7961" width="10" style="84" bestFit="1" customWidth="1"/>
    <col min="7962" max="7962" width="10.5" style="84" bestFit="1" customWidth="1"/>
    <col min="7963" max="7963" width="10.33203125" style="84" bestFit="1" customWidth="1"/>
    <col min="7964" max="7964" width="10" style="84" bestFit="1" customWidth="1"/>
    <col min="7965" max="7969" width="10.5" style="84" bestFit="1" customWidth="1"/>
    <col min="7970" max="7970" width="9.83203125" style="84" bestFit="1" customWidth="1"/>
    <col min="7971" max="7971" width="9.5" style="84" bestFit="1" customWidth="1"/>
    <col min="7972" max="7972" width="10.5" style="84" bestFit="1" customWidth="1"/>
    <col min="7973" max="7973" width="10.33203125" style="84" bestFit="1" customWidth="1"/>
    <col min="7974" max="7974" width="10" style="84" bestFit="1" customWidth="1"/>
    <col min="7975" max="7975" width="10.5" style="84" bestFit="1" customWidth="1"/>
    <col min="7976" max="7976" width="10.33203125" style="84" bestFit="1" customWidth="1"/>
    <col min="7977" max="7977" width="9.83203125" style="84" bestFit="1" customWidth="1"/>
    <col min="7978" max="7978" width="10.33203125" style="84" bestFit="1" customWidth="1"/>
    <col min="7979" max="7979" width="10.5" style="84" bestFit="1" customWidth="1"/>
    <col min="7980" max="7980" width="10.33203125" style="84" bestFit="1" customWidth="1"/>
    <col min="7981" max="7981" width="10.5" style="84" bestFit="1" customWidth="1"/>
    <col min="7982" max="7982" width="9.83203125" style="84" bestFit="1" customWidth="1"/>
    <col min="7983" max="7983" width="9.5" style="84" bestFit="1" customWidth="1"/>
    <col min="7984" max="7984" width="10.5" style="84" bestFit="1" customWidth="1"/>
    <col min="7985" max="7985" width="10.33203125" style="84" bestFit="1" customWidth="1"/>
    <col min="7986" max="7986" width="10" style="84" bestFit="1" customWidth="1"/>
    <col min="7987" max="7987" width="10.5" style="84" bestFit="1" customWidth="1"/>
    <col min="7988" max="7988" width="10.33203125" style="84" bestFit="1" customWidth="1"/>
    <col min="7989" max="7989" width="9.83203125" style="84" bestFit="1" customWidth="1"/>
    <col min="7990" max="7990" width="10.33203125" style="84" bestFit="1" customWidth="1"/>
    <col min="7991" max="7991" width="10.5" style="84" bestFit="1" customWidth="1"/>
    <col min="7992" max="7992" width="10.33203125" style="84" bestFit="1" customWidth="1"/>
    <col min="7993" max="7993" width="10.5" style="84" bestFit="1" customWidth="1"/>
    <col min="7994" max="7994" width="9.83203125" style="84" bestFit="1" customWidth="1"/>
    <col min="7995" max="7995" width="9.5" style="84" bestFit="1" customWidth="1"/>
    <col min="7996" max="7996" width="10.5" style="84" bestFit="1" customWidth="1"/>
    <col min="7997" max="7997" width="10.33203125" style="84" bestFit="1" customWidth="1"/>
    <col min="7998" max="7998" width="10" style="84" bestFit="1" customWidth="1"/>
    <col min="7999" max="7999" width="10.5" style="84" bestFit="1" customWidth="1"/>
    <col min="8000" max="8000" width="10.33203125" style="84" bestFit="1" customWidth="1"/>
    <col min="8001" max="8001" width="9.6640625" style="84" bestFit="1" customWidth="1"/>
    <col min="8002" max="8192" width="9.1640625" style="84"/>
    <col min="8193" max="8193" width="13" style="84" customWidth="1"/>
    <col min="8194" max="8194" width="23.1640625" style="84" customWidth="1"/>
    <col min="8195" max="8195" width="61.1640625" style="84" bestFit="1" customWidth="1"/>
    <col min="8196" max="8196" width="23.5" style="84" customWidth="1"/>
    <col min="8197" max="8197" width="23.1640625" style="84" customWidth="1"/>
    <col min="8198" max="8198" width="18.5" style="84" customWidth="1"/>
    <col min="8199" max="8199" width="41" style="84" customWidth="1"/>
    <col min="8200" max="8200" width="11.5" style="84" customWidth="1"/>
    <col min="8201" max="8201" width="14.6640625" style="84" customWidth="1"/>
    <col min="8202" max="8202" width="11.5" style="84" customWidth="1"/>
    <col min="8203" max="8203" width="9.5" style="84" bestFit="1" customWidth="1"/>
    <col min="8204" max="8204" width="10.5" style="84" bestFit="1" customWidth="1"/>
    <col min="8205" max="8205" width="10.33203125" style="84" bestFit="1" customWidth="1"/>
    <col min="8206" max="8206" width="10" style="84" bestFit="1" customWidth="1"/>
    <col min="8207" max="8209" width="10.5" style="84" bestFit="1" customWidth="1"/>
    <col min="8210" max="8210" width="10.33203125" style="84" bestFit="1" customWidth="1"/>
    <col min="8211" max="8211" width="10.1640625" style="84" bestFit="1" customWidth="1"/>
    <col min="8212" max="8212" width="10.33203125" style="84" bestFit="1" customWidth="1"/>
    <col min="8213" max="8213" width="10.5" style="84" bestFit="1" customWidth="1"/>
    <col min="8214" max="8214" width="10.33203125" style="84" bestFit="1" customWidth="1"/>
    <col min="8215" max="8215" width="10.5" style="84" bestFit="1" customWidth="1"/>
    <col min="8216" max="8216" width="10.1640625" style="84" bestFit="1" customWidth="1"/>
    <col min="8217" max="8217" width="10" style="84" bestFit="1" customWidth="1"/>
    <col min="8218" max="8218" width="10.5" style="84" bestFit="1" customWidth="1"/>
    <col min="8219" max="8219" width="10.33203125" style="84" bestFit="1" customWidth="1"/>
    <col min="8220" max="8220" width="10" style="84" bestFit="1" customWidth="1"/>
    <col min="8221" max="8225" width="10.5" style="84" bestFit="1" customWidth="1"/>
    <col min="8226" max="8226" width="9.83203125" style="84" bestFit="1" customWidth="1"/>
    <col min="8227" max="8227" width="9.5" style="84" bestFit="1" customWidth="1"/>
    <col min="8228" max="8228" width="10.5" style="84" bestFit="1" customWidth="1"/>
    <col min="8229" max="8229" width="10.33203125" style="84" bestFit="1" customWidth="1"/>
    <col min="8230" max="8230" width="10" style="84" bestFit="1" customWidth="1"/>
    <col min="8231" max="8231" width="10.5" style="84" bestFit="1" customWidth="1"/>
    <col min="8232" max="8232" width="10.33203125" style="84" bestFit="1" customWidth="1"/>
    <col min="8233" max="8233" width="9.83203125" style="84" bestFit="1" customWidth="1"/>
    <col min="8234" max="8234" width="10.33203125" style="84" bestFit="1" customWidth="1"/>
    <col min="8235" max="8235" width="10.5" style="84" bestFit="1" customWidth="1"/>
    <col min="8236" max="8236" width="10.33203125" style="84" bestFit="1" customWidth="1"/>
    <col min="8237" max="8237" width="10.5" style="84" bestFit="1" customWidth="1"/>
    <col min="8238" max="8238" width="9.83203125" style="84" bestFit="1" customWidth="1"/>
    <col min="8239" max="8239" width="9.5" style="84" bestFit="1" customWidth="1"/>
    <col min="8240" max="8240" width="10.5" style="84" bestFit="1" customWidth="1"/>
    <col min="8241" max="8241" width="10.33203125" style="84" bestFit="1" customWidth="1"/>
    <col min="8242" max="8242" width="10" style="84" bestFit="1" customWidth="1"/>
    <col min="8243" max="8243" width="10.5" style="84" bestFit="1" customWidth="1"/>
    <col min="8244" max="8244" width="10.33203125" style="84" bestFit="1" customWidth="1"/>
    <col min="8245" max="8245" width="9.83203125" style="84" bestFit="1" customWidth="1"/>
    <col min="8246" max="8246" width="10.33203125" style="84" bestFit="1" customWidth="1"/>
    <col min="8247" max="8247" width="10.5" style="84" bestFit="1" customWidth="1"/>
    <col min="8248" max="8248" width="10.33203125" style="84" bestFit="1" customWidth="1"/>
    <col min="8249" max="8249" width="10.5" style="84" bestFit="1" customWidth="1"/>
    <col min="8250" max="8250" width="9.83203125" style="84" bestFit="1" customWidth="1"/>
    <col min="8251" max="8251" width="9.5" style="84" bestFit="1" customWidth="1"/>
    <col min="8252" max="8252" width="10.5" style="84" bestFit="1" customWidth="1"/>
    <col min="8253" max="8253" width="10.33203125" style="84" bestFit="1" customWidth="1"/>
    <col min="8254" max="8254" width="10" style="84" bestFit="1" customWidth="1"/>
    <col min="8255" max="8255" width="10.5" style="84" bestFit="1" customWidth="1"/>
    <col min="8256" max="8256" width="10.33203125" style="84" bestFit="1" customWidth="1"/>
    <col min="8257" max="8257" width="9.6640625" style="84" bestFit="1" customWidth="1"/>
    <col min="8258" max="8448" width="9.1640625" style="84"/>
    <col min="8449" max="8449" width="13" style="84" customWidth="1"/>
    <col min="8450" max="8450" width="23.1640625" style="84" customWidth="1"/>
    <col min="8451" max="8451" width="61.1640625" style="84" bestFit="1" customWidth="1"/>
    <col min="8452" max="8452" width="23.5" style="84" customWidth="1"/>
    <col min="8453" max="8453" width="23.1640625" style="84" customWidth="1"/>
    <col min="8454" max="8454" width="18.5" style="84" customWidth="1"/>
    <col min="8455" max="8455" width="41" style="84" customWidth="1"/>
    <col min="8456" max="8456" width="11.5" style="84" customWidth="1"/>
    <col min="8457" max="8457" width="14.6640625" style="84" customWidth="1"/>
    <col min="8458" max="8458" width="11.5" style="84" customWidth="1"/>
    <col min="8459" max="8459" width="9.5" style="84" bestFit="1" customWidth="1"/>
    <col min="8460" max="8460" width="10.5" style="84" bestFit="1" customWidth="1"/>
    <col min="8461" max="8461" width="10.33203125" style="84" bestFit="1" customWidth="1"/>
    <col min="8462" max="8462" width="10" style="84" bestFit="1" customWidth="1"/>
    <col min="8463" max="8465" width="10.5" style="84" bestFit="1" customWidth="1"/>
    <col min="8466" max="8466" width="10.33203125" style="84" bestFit="1" customWidth="1"/>
    <col min="8467" max="8467" width="10.1640625" style="84" bestFit="1" customWidth="1"/>
    <col min="8468" max="8468" width="10.33203125" style="84" bestFit="1" customWidth="1"/>
    <col min="8469" max="8469" width="10.5" style="84" bestFit="1" customWidth="1"/>
    <col min="8470" max="8470" width="10.33203125" style="84" bestFit="1" customWidth="1"/>
    <col min="8471" max="8471" width="10.5" style="84" bestFit="1" customWidth="1"/>
    <col min="8472" max="8472" width="10.1640625" style="84" bestFit="1" customWidth="1"/>
    <col min="8473" max="8473" width="10" style="84" bestFit="1" customWidth="1"/>
    <col min="8474" max="8474" width="10.5" style="84" bestFit="1" customWidth="1"/>
    <col min="8475" max="8475" width="10.33203125" style="84" bestFit="1" customWidth="1"/>
    <col min="8476" max="8476" width="10" style="84" bestFit="1" customWidth="1"/>
    <col min="8477" max="8481" width="10.5" style="84" bestFit="1" customWidth="1"/>
    <col min="8482" max="8482" width="9.83203125" style="84" bestFit="1" customWidth="1"/>
    <col min="8483" max="8483" width="9.5" style="84" bestFit="1" customWidth="1"/>
    <col min="8484" max="8484" width="10.5" style="84" bestFit="1" customWidth="1"/>
    <col min="8485" max="8485" width="10.33203125" style="84" bestFit="1" customWidth="1"/>
    <col min="8486" max="8486" width="10" style="84" bestFit="1" customWidth="1"/>
    <col min="8487" max="8487" width="10.5" style="84" bestFit="1" customWidth="1"/>
    <col min="8488" max="8488" width="10.33203125" style="84" bestFit="1" customWidth="1"/>
    <col min="8489" max="8489" width="9.83203125" style="84" bestFit="1" customWidth="1"/>
    <col min="8490" max="8490" width="10.33203125" style="84" bestFit="1" customWidth="1"/>
    <col min="8491" max="8491" width="10.5" style="84" bestFit="1" customWidth="1"/>
    <col min="8492" max="8492" width="10.33203125" style="84" bestFit="1" customWidth="1"/>
    <col min="8493" max="8493" width="10.5" style="84" bestFit="1" customWidth="1"/>
    <col min="8494" max="8494" width="9.83203125" style="84" bestFit="1" customWidth="1"/>
    <col min="8495" max="8495" width="9.5" style="84" bestFit="1" customWidth="1"/>
    <col min="8496" max="8496" width="10.5" style="84" bestFit="1" customWidth="1"/>
    <col min="8497" max="8497" width="10.33203125" style="84" bestFit="1" customWidth="1"/>
    <col min="8498" max="8498" width="10" style="84" bestFit="1" customWidth="1"/>
    <col min="8499" max="8499" width="10.5" style="84" bestFit="1" customWidth="1"/>
    <col min="8500" max="8500" width="10.33203125" style="84" bestFit="1" customWidth="1"/>
    <col min="8501" max="8501" width="9.83203125" style="84" bestFit="1" customWidth="1"/>
    <col min="8502" max="8502" width="10.33203125" style="84" bestFit="1" customWidth="1"/>
    <col min="8503" max="8503" width="10.5" style="84" bestFit="1" customWidth="1"/>
    <col min="8504" max="8504" width="10.33203125" style="84" bestFit="1" customWidth="1"/>
    <col min="8505" max="8505" width="10.5" style="84" bestFit="1" customWidth="1"/>
    <col min="8506" max="8506" width="9.83203125" style="84" bestFit="1" customWidth="1"/>
    <col min="8507" max="8507" width="9.5" style="84" bestFit="1" customWidth="1"/>
    <col min="8508" max="8508" width="10.5" style="84" bestFit="1" customWidth="1"/>
    <col min="8509" max="8509" width="10.33203125" style="84" bestFit="1" customWidth="1"/>
    <col min="8510" max="8510" width="10" style="84" bestFit="1" customWidth="1"/>
    <col min="8511" max="8511" width="10.5" style="84" bestFit="1" customWidth="1"/>
    <col min="8512" max="8512" width="10.33203125" style="84" bestFit="1" customWidth="1"/>
    <col min="8513" max="8513" width="9.6640625" style="84" bestFit="1" customWidth="1"/>
    <col min="8514" max="8704" width="9.1640625" style="84"/>
    <col min="8705" max="8705" width="13" style="84" customWidth="1"/>
    <col min="8706" max="8706" width="23.1640625" style="84" customWidth="1"/>
    <col min="8707" max="8707" width="61.1640625" style="84" bestFit="1" customWidth="1"/>
    <col min="8708" max="8708" width="23.5" style="84" customWidth="1"/>
    <col min="8709" max="8709" width="23.1640625" style="84" customWidth="1"/>
    <col min="8710" max="8710" width="18.5" style="84" customWidth="1"/>
    <col min="8711" max="8711" width="41" style="84" customWidth="1"/>
    <col min="8712" max="8712" width="11.5" style="84" customWidth="1"/>
    <col min="8713" max="8713" width="14.6640625" style="84" customWidth="1"/>
    <col min="8714" max="8714" width="11.5" style="84" customWidth="1"/>
    <col min="8715" max="8715" width="9.5" style="84" bestFit="1" customWidth="1"/>
    <col min="8716" max="8716" width="10.5" style="84" bestFit="1" customWidth="1"/>
    <col min="8717" max="8717" width="10.33203125" style="84" bestFit="1" customWidth="1"/>
    <col min="8718" max="8718" width="10" style="84" bestFit="1" customWidth="1"/>
    <col min="8719" max="8721" width="10.5" style="84" bestFit="1" customWidth="1"/>
    <col min="8722" max="8722" width="10.33203125" style="84" bestFit="1" customWidth="1"/>
    <col min="8723" max="8723" width="10.1640625" style="84" bestFit="1" customWidth="1"/>
    <col min="8724" max="8724" width="10.33203125" style="84" bestFit="1" customWidth="1"/>
    <col min="8725" max="8725" width="10.5" style="84" bestFit="1" customWidth="1"/>
    <col min="8726" max="8726" width="10.33203125" style="84" bestFit="1" customWidth="1"/>
    <col min="8727" max="8727" width="10.5" style="84" bestFit="1" customWidth="1"/>
    <col min="8728" max="8728" width="10.1640625" style="84" bestFit="1" customWidth="1"/>
    <col min="8729" max="8729" width="10" style="84" bestFit="1" customWidth="1"/>
    <col min="8730" max="8730" width="10.5" style="84" bestFit="1" customWidth="1"/>
    <col min="8731" max="8731" width="10.33203125" style="84" bestFit="1" customWidth="1"/>
    <col min="8732" max="8732" width="10" style="84" bestFit="1" customWidth="1"/>
    <col min="8733" max="8737" width="10.5" style="84" bestFit="1" customWidth="1"/>
    <col min="8738" max="8738" width="9.83203125" style="84" bestFit="1" customWidth="1"/>
    <col min="8739" max="8739" width="9.5" style="84" bestFit="1" customWidth="1"/>
    <col min="8740" max="8740" width="10.5" style="84" bestFit="1" customWidth="1"/>
    <col min="8741" max="8741" width="10.33203125" style="84" bestFit="1" customWidth="1"/>
    <col min="8742" max="8742" width="10" style="84" bestFit="1" customWidth="1"/>
    <col min="8743" max="8743" width="10.5" style="84" bestFit="1" customWidth="1"/>
    <col min="8744" max="8744" width="10.33203125" style="84" bestFit="1" customWidth="1"/>
    <col min="8745" max="8745" width="9.83203125" style="84" bestFit="1" customWidth="1"/>
    <col min="8746" max="8746" width="10.33203125" style="84" bestFit="1" customWidth="1"/>
    <col min="8747" max="8747" width="10.5" style="84" bestFit="1" customWidth="1"/>
    <col min="8748" max="8748" width="10.33203125" style="84" bestFit="1" customWidth="1"/>
    <col min="8749" max="8749" width="10.5" style="84" bestFit="1" customWidth="1"/>
    <col min="8750" max="8750" width="9.83203125" style="84" bestFit="1" customWidth="1"/>
    <col min="8751" max="8751" width="9.5" style="84" bestFit="1" customWidth="1"/>
    <col min="8752" max="8752" width="10.5" style="84" bestFit="1" customWidth="1"/>
    <col min="8753" max="8753" width="10.33203125" style="84" bestFit="1" customWidth="1"/>
    <col min="8754" max="8754" width="10" style="84" bestFit="1" customWidth="1"/>
    <col min="8755" max="8755" width="10.5" style="84" bestFit="1" customWidth="1"/>
    <col min="8756" max="8756" width="10.33203125" style="84" bestFit="1" customWidth="1"/>
    <col min="8757" max="8757" width="9.83203125" style="84" bestFit="1" customWidth="1"/>
    <col min="8758" max="8758" width="10.33203125" style="84" bestFit="1" customWidth="1"/>
    <col min="8759" max="8759" width="10.5" style="84" bestFit="1" customWidth="1"/>
    <col min="8760" max="8760" width="10.33203125" style="84" bestFit="1" customWidth="1"/>
    <col min="8761" max="8761" width="10.5" style="84" bestFit="1" customWidth="1"/>
    <col min="8762" max="8762" width="9.83203125" style="84" bestFit="1" customWidth="1"/>
    <col min="8763" max="8763" width="9.5" style="84" bestFit="1" customWidth="1"/>
    <col min="8764" max="8764" width="10.5" style="84" bestFit="1" customWidth="1"/>
    <col min="8765" max="8765" width="10.33203125" style="84" bestFit="1" customWidth="1"/>
    <col min="8766" max="8766" width="10" style="84" bestFit="1" customWidth="1"/>
    <col min="8767" max="8767" width="10.5" style="84" bestFit="1" customWidth="1"/>
    <col min="8768" max="8768" width="10.33203125" style="84" bestFit="1" customWidth="1"/>
    <col min="8769" max="8769" width="9.6640625" style="84" bestFit="1" customWidth="1"/>
    <col min="8770" max="8960" width="9.1640625" style="84"/>
    <col min="8961" max="8961" width="13" style="84" customWidth="1"/>
    <col min="8962" max="8962" width="23.1640625" style="84" customWidth="1"/>
    <col min="8963" max="8963" width="61.1640625" style="84" bestFit="1" customWidth="1"/>
    <col min="8964" max="8964" width="23.5" style="84" customWidth="1"/>
    <col min="8965" max="8965" width="23.1640625" style="84" customWidth="1"/>
    <col min="8966" max="8966" width="18.5" style="84" customWidth="1"/>
    <col min="8967" max="8967" width="41" style="84" customWidth="1"/>
    <col min="8968" max="8968" width="11.5" style="84" customWidth="1"/>
    <col min="8969" max="8969" width="14.6640625" style="84" customWidth="1"/>
    <col min="8970" max="8970" width="11.5" style="84" customWidth="1"/>
    <col min="8971" max="8971" width="9.5" style="84" bestFit="1" customWidth="1"/>
    <col min="8972" max="8972" width="10.5" style="84" bestFit="1" customWidth="1"/>
    <col min="8973" max="8973" width="10.33203125" style="84" bestFit="1" customWidth="1"/>
    <col min="8974" max="8974" width="10" style="84" bestFit="1" customWidth="1"/>
    <col min="8975" max="8977" width="10.5" style="84" bestFit="1" customWidth="1"/>
    <col min="8978" max="8978" width="10.33203125" style="84" bestFit="1" customWidth="1"/>
    <col min="8979" max="8979" width="10.1640625" style="84" bestFit="1" customWidth="1"/>
    <col min="8980" max="8980" width="10.33203125" style="84" bestFit="1" customWidth="1"/>
    <col min="8981" max="8981" width="10.5" style="84" bestFit="1" customWidth="1"/>
    <col min="8982" max="8982" width="10.33203125" style="84" bestFit="1" customWidth="1"/>
    <col min="8983" max="8983" width="10.5" style="84" bestFit="1" customWidth="1"/>
    <col min="8984" max="8984" width="10.1640625" style="84" bestFit="1" customWidth="1"/>
    <col min="8985" max="8985" width="10" style="84" bestFit="1" customWidth="1"/>
    <col min="8986" max="8986" width="10.5" style="84" bestFit="1" customWidth="1"/>
    <col min="8987" max="8987" width="10.33203125" style="84" bestFit="1" customWidth="1"/>
    <col min="8988" max="8988" width="10" style="84" bestFit="1" customWidth="1"/>
    <col min="8989" max="8993" width="10.5" style="84" bestFit="1" customWidth="1"/>
    <col min="8994" max="8994" width="9.83203125" style="84" bestFit="1" customWidth="1"/>
    <col min="8995" max="8995" width="9.5" style="84" bestFit="1" customWidth="1"/>
    <col min="8996" max="8996" width="10.5" style="84" bestFit="1" customWidth="1"/>
    <col min="8997" max="8997" width="10.33203125" style="84" bestFit="1" customWidth="1"/>
    <col min="8998" max="8998" width="10" style="84" bestFit="1" customWidth="1"/>
    <col min="8999" max="8999" width="10.5" style="84" bestFit="1" customWidth="1"/>
    <col min="9000" max="9000" width="10.33203125" style="84" bestFit="1" customWidth="1"/>
    <col min="9001" max="9001" width="9.83203125" style="84" bestFit="1" customWidth="1"/>
    <col min="9002" max="9002" width="10.33203125" style="84" bestFit="1" customWidth="1"/>
    <col min="9003" max="9003" width="10.5" style="84" bestFit="1" customWidth="1"/>
    <col min="9004" max="9004" width="10.33203125" style="84" bestFit="1" customWidth="1"/>
    <col min="9005" max="9005" width="10.5" style="84" bestFit="1" customWidth="1"/>
    <col min="9006" max="9006" width="9.83203125" style="84" bestFit="1" customWidth="1"/>
    <col min="9007" max="9007" width="9.5" style="84" bestFit="1" customWidth="1"/>
    <col min="9008" max="9008" width="10.5" style="84" bestFit="1" customWidth="1"/>
    <col min="9009" max="9009" width="10.33203125" style="84" bestFit="1" customWidth="1"/>
    <col min="9010" max="9010" width="10" style="84" bestFit="1" customWidth="1"/>
    <col min="9011" max="9011" width="10.5" style="84" bestFit="1" customWidth="1"/>
    <col min="9012" max="9012" width="10.33203125" style="84" bestFit="1" customWidth="1"/>
    <col min="9013" max="9013" width="9.83203125" style="84" bestFit="1" customWidth="1"/>
    <col min="9014" max="9014" width="10.33203125" style="84" bestFit="1" customWidth="1"/>
    <col min="9015" max="9015" width="10.5" style="84" bestFit="1" customWidth="1"/>
    <col min="9016" max="9016" width="10.33203125" style="84" bestFit="1" customWidth="1"/>
    <col min="9017" max="9017" width="10.5" style="84" bestFit="1" customWidth="1"/>
    <col min="9018" max="9018" width="9.83203125" style="84" bestFit="1" customWidth="1"/>
    <col min="9019" max="9019" width="9.5" style="84" bestFit="1" customWidth="1"/>
    <col min="9020" max="9020" width="10.5" style="84" bestFit="1" customWidth="1"/>
    <col min="9021" max="9021" width="10.33203125" style="84" bestFit="1" customWidth="1"/>
    <col min="9022" max="9022" width="10" style="84" bestFit="1" customWidth="1"/>
    <col min="9023" max="9023" width="10.5" style="84" bestFit="1" customWidth="1"/>
    <col min="9024" max="9024" width="10.33203125" style="84" bestFit="1" customWidth="1"/>
    <col min="9025" max="9025" width="9.6640625" style="84" bestFit="1" customWidth="1"/>
    <col min="9026" max="9216" width="9.1640625" style="84"/>
    <col min="9217" max="9217" width="13" style="84" customWidth="1"/>
    <col min="9218" max="9218" width="23.1640625" style="84" customWidth="1"/>
    <col min="9219" max="9219" width="61.1640625" style="84" bestFit="1" customWidth="1"/>
    <col min="9220" max="9220" width="23.5" style="84" customWidth="1"/>
    <col min="9221" max="9221" width="23.1640625" style="84" customWidth="1"/>
    <col min="9222" max="9222" width="18.5" style="84" customWidth="1"/>
    <col min="9223" max="9223" width="41" style="84" customWidth="1"/>
    <col min="9224" max="9224" width="11.5" style="84" customWidth="1"/>
    <col min="9225" max="9225" width="14.6640625" style="84" customWidth="1"/>
    <col min="9226" max="9226" width="11.5" style="84" customWidth="1"/>
    <col min="9227" max="9227" width="9.5" style="84" bestFit="1" customWidth="1"/>
    <col min="9228" max="9228" width="10.5" style="84" bestFit="1" customWidth="1"/>
    <col min="9229" max="9229" width="10.33203125" style="84" bestFit="1" customWidth="1"/>
    <col min="9230" max="9230" width="10" style="84" bestFit="1" customWidth="1"/>
    <col min="9231" max="9233" width="10.5" style="84" bestFit="1" customWidth="1"/>
    <col min="9234" max="9234" width="10.33203125" style="84" bestFit="1" customWidth="1"/>
    <col min="9235" max="9235" width="10.1640625" style="84" bestFit="1" customWidth="1"/>
    <col min="9236" max="9236" width="10.33203125" style="84" bestFit="1" customWidth="1"/>
    <col min="9237" max="9237" width="10.5" style="84" bestFit="1" customWidth="1"/>
    <col min="9238" max="9238" width="10.33203125" style="84" bestFit="1" customWidth="1"/>
    <col min="9239" max="9239" width="10.5" style="84" bestFit="1" customWidth="1"/>
    <col min="9240" max="9240" width="10.1640625" style="84" bestFit="1" customWidth="1"/>
    <col min="9241" max="9241" width="10" style="84" bestFit="1" customWidth="1"/>
    <col min="9242" max="9242" width="10.5" style="84" bestFit="1" customWidth="1"/>
    <col min="9243" max="9243" width="10.33203125" style="84" bestFit="1" customWidth="1"/>
    <col min="9244" max="9244" width="10" style="84" bestFit="1" customWidth="1"/>
    <col min="9245" max="9249" width="10.5" style="84" bestFit="1" customWidth="1"/>
    <col min="9250" max="9250" width="9.83203125" style="84" bestFit="1" customWidth="1"/>
    <col min="9251" max="9251" width="9.5" style="84" bestFit="1" customWidth="1"/>
    <col min="9252" max="9252" width="10.5" style="84" bestFit="1" customWidth="1"/>
    <col min="9253" max="9253" width="10.33203125" style="84" bestFit="1" customWidth="1"/>
    <col min="9254" max="9254" width="10" style="84" bestFit="1" customWidth="1"/>
    <col min="9255" max="9255" width="10.5" style="84" bestFit="1" customWidth="1"/>
    <col min="9256" max="9256" width="10.33203125" style="84" bestFit="1" customWidth="1"/>
    <col min="9257" max="9257" width="9.83203125" style="84" bestFit="1" customWidth="1"/>
    <col min="9258" max="9258" width="10.33203125" style="84" bestFit="1" customWidth="1"/>
    <col min="9259" max="9259" width="10.5" style="84" bestFit="1" customWidth="1"/>
    <col min="9260" max="9260" width="10.33203125" style="84" bestFit="1" customWidth="1"/>
    <col min="9261" max="9261" width="10.5" style="84" bestFit="1" customWidth="1"/>
    <col min="9262" max="9262" width="9.83203125" style="84" bestFit="1" customWidth="1"/>
    <col min="9263" max="9263" width="9.5" style="84" bestFit="1" customWidth="1"/>
    <col min="9264" max="9264" width="10.5" style="84" bestFit="1" customWidth="1"/>
    <col min="9265" max="9265" width="10.33203125" style="84" bestFit="1" customWidth="1"/>
    <col min="9266" max="9266" width="10" style="84" bestFit="1" customWidth="1"/>
    <col min="9267" max="9267" width="10.5" style="84" bestFit="1" customWidth="1"/>
    <col min="9268" max="9268" width="10.33203125" style="84" bestFit="1" customWidth="1"/>
    <col min="9269" max="9269" width="9.83203125" style="84" bestFit="1" customWidth="1"/>
    <col min="9270" max="9270" width="10.33203125" style="84" bestFit="1" customWidth="1"/>
    <col min="9271" max="9271" width="10.5" style="84" bestFit="1" customWidth="1"/>
    <col min="9272" max="9272" width="10.33203125" style="84" bestFit="1" customWidth="1"/>
    <col min="9273" max="9273" width="10.5" style="84" bestFit="1" customWidth="1"/>
    <col min="9274" max="9274" width="9.83203125" style="84" bestFit="1" customWidth="1"/>
    <col min="9275" max="9275" width="9.5" style="84" bestFit="1" customWidth="1"/>
    <col min="9276" max="9276" width="10.5" style="84" bestFit="1" customWidth="1"/>
    <col min="9277" max="9277" width="10.33203125" style="84" bestFit="1" customWidth="1"/>
    <col min="9278" max="9278" width="10" style="84" bestFit="1" customWidth="1"/>
    <col min="9279" max="9279" width="10.5" style="84" bestFit="1" customWidth="1"/>
    <col min="9280" max="9280" width="10.33203125" style="84" bestFit="1" customWidth="1"/>
    <col min="9281" max="9281" width="9.6640625" style="84" bestFit="1" customWidth="1"/>
    <col min="9282" max="9472" width="9.1640625" style="84"/>
    <col min="9473" max="9473" width="13" style="84" customWidth="1"/>
    <col min="9474" max="9474" width="23.1640625" style="84" customWidth="1"/>
    <col min="9475" max="9475" width="61.1640625" style="84" bestFit="1" customWidth="1"/>
    <col min="9476" max="9476" width="23.5" style="84" customWidth="1"/>
    <col min="9477" max="9477" width="23.1640625" style="84" customWidth="1"/>
    <col min="9478" max="9478" width="18.5" style="84" customWidth="1"/>
    <col min="9479" max="9479" width="41" style="84" customWidth="1"/>
    <col min="9480" max="9480" width="11.5" style="84" customWidth="1"/>
    <col min="9481" max="9481" width="14.6640625" style="84" customWidth="1"/>
    <col min="9482" max="9482" width="11.5" style="84" customWidth="1"/>
    <col min="9483" max="9483" width="9.5" style="84" bestFit="1" customWidth="1"/>
    <col min="9484" max="9484" width="10.5" style="84" bestFit="1" customWidth="1"/>
    <col min="9485" max="9485" width="10.33203125" style="84" bestFit="1" customWidth="1"/>
    <col min="9486" max="9486" width="10" style="84" bestFit="1" customWidth="1"/>
    <col min="9487" max="9489" width="10.5" style="84" bestFit="1" customWidth="1"/>
    <col min="9490" max="9490" width="10.33203125" style="84" bestFit="1" customWidth="1"/>
    <col min="9491" max="9491" width="10.1640625" style="84" bestFit="1" customWidth="1"/>
    <col min="9492" max="9492" width="10.33203125" style="84" bestFit="1" customWidth="1"/>
    <col min="9493" max="9493" width="10.5" style="84" bestFit="1" customWidth="1"/>
    <col min="9494" max="9494" width="10.33203125" style="84" bestFit="1" customWidth="1"/>
    <col min="9495" max="9495" width="10.5" style="84" bestFit="1" customWidth="1"/>
    <col min="9496" max="9496" width="10.1640625" style="84" bestFit="1" customWidth="1"/>
    <col min="9497" max="9497" width="10" style="84" bestFit="1" customWidth="1"/>
    <col min="9498" max="9498" width="10.5" style="84" bestFit="1" customWidth="1"/>
    <col min="9499" max="9499" width="10.33203125" style="84" bestFit="1" customWidth="1"/>
    <col min="9500" max="9500" width="10" style="84" bestFit="1" customWidth="1"/>
    <col min="9501" max="9505" width="10.5" style="84" bestFit="1" customWidth="1"/>
    <col min="9506" max="9506" width="9.83203125" style="84" bestFit="1" customWidth="1"/>
    <col min="9507" max="9507" width="9.5" style="84" bestFit="1" customWidth="1"/>
    <col min="9508" max="9508" width="10.5" style="84" bestFit="1" customWidth="1"/>
    <col min="9509" max="9509" width="10.33203125" style="84" bestFit="1" customWidth="1"/>
    <col min="9510" max="9510" width="10" style="84" bestFit="1" customWidth="1"/>
    <col min="9511" max="9511" width="10.5" style="84" bestFit="1" customWidth="1"/>
    <col min="9512" max="9512" width="10.33203125" style="84" bestFit="1" customWidth="1"/>
    <col min="9513" max="9513" width="9.83203125" style="84" bestFit="1" customWidth="1"/>
    <col min="9514" max="9514" width="10.33203125" style="84" bestFit="1" customWidth="1"/>
    <col min="9515" max="9515" width="10.5" style="84" bestFit="1" customWidth="1"/>
    <col min="9516" max="9516" width="10.33203125" style="84" bestFit="1" customWidth="1"/>
    <col min="9517" max="9517" width="10.5" style="84" bestFit="1" customWidth="1"/>
    <col min="9518" max="9518" width="9.83203125" style="84" bestFit="1" customWidth="1"/>
    <col min="9519" max="9519" width="9.5" style="84" bestFit="1" customWidth="1"/>
    <col min="9520" max="9520" width="10.5" style="84" bestFit="1" customWidth="1"/>
    <col min="9521" max="9521" width="10.33203125" style="84" bestFit="1" customWidth="1"/>
    <col min="9522" max="9522" width="10" style="84" bestFit="1" customWidth="1"/>
    <col min="9523" max="9523" width="10.5" style="84" bestFit="1" customWidth="1"/>
    <col min="9524" max="9524" width="10.33203125" style="84" bestFit="1" customWidth="1"/>
    <col min="9525" max="9525" width="9.83203125" style="84" bestFit="1" customWidth="1"/>
    <col min="9526" max="9526" width="10.33203125" style="84" bestFit="1" customWidth="1"/>
    <col min="9527" max="9527" width="10.5" style="84" bestFit="1" customWidth="1"/>
    <col min="9528" max="9528" width="10.33203125" style="84" bestFit="1" customWidth="1"/>
    <col min="9529" max="9529" width="10.5" style="84" bestFit="1" customWidth="1"/>
    <col min="9530" max="9530" width="9.83203125" style="84" bestFit="1" customWidth="1"/>
    <col min="9531" max="9531" width="9.5" style="84" bestFit="1" customWidth="1"/>
    <col min="9532" max="9532" width="10.5" style="84" bestFit="1" customWidth="1"/>
    <col min="9533" max="9533" width="10.33203125" style="84" bestFit="1" customWidth="1"/>
    <col min="9534" max="9534" width="10" style="84" bestFit="1" customWidth="1"/>
    <col min="9535" max="9535" width="10.5" style="84" bestFit="1" customWidth="1"/>
    <col min="9536" max="9536" width="10.33203125" style="84" bestFit="1" customWidth="1"/>
    <col min="9537" max="9537" width="9.6640625" style="84" bestFit="1" customWidth="1"/>
    <col min="9538" max="9728" width="9.1640625" style="84"/>
    <col min="9729" max="9729" width="13" style="84" customWidth="1"/>
    <col min="9730" max="9730" width="23.1640625" style="84" customWidth="1"/>
    <col min="9731" max="9731" width="61.1640625" style="84" bestFit="1" customWidth="1"/>
    <col min="9732" max="9732" width="23.5" style="84" customWidth="1"/>
    <col min="9733" max="9733" width="23.1640625" style="84" customWidth="1"/>
    <col min="9734" max="9734" width="18.5" style="84" customWidth="1"/>
    <col min="9735" max="9735" width="41" style="84" customWidth="1"/>
    <col min="9736" max="9736" width="11.5" style="84" customWidth="1"/>
    <col min="9737" max="9737" width="14.6640625" style="84" customWidth="1"/>
    <col min="9738" max="9738" width="11.5" style="84" customWidth="1"/>
    <col min="9739" max="9739" width="9.5" style="84" bestFit="1" customWidth="1"/>
    <col min="9740" max="9740" width="10.5" style="84" bestFit="1" customWidth="1"/>
    <col min="9741" max="9741" width="10.33203125" style="84" bestFit="1" customWidth="1"/>
    <col min="9742" max="9742" width="10" style="84" bestFit="1" customWidth="1"/>
    <col min="9743" max="9745" width="10.5" style="84" bestFit="1" customWidth="1"/>
    <col min="9746" max="9746" width="10.33203125" style="84" bestFit="1" customWidth="1"/>
    <col min="9747" max="9747" width="10.1640625" style="84" bestFit="1" customWidth="1"/>
    <col min="9748" max="9748" width="10.33203125" style="84" bestFit="1" customWidth="1"/>
    <col min="9749" max="9749" width="10.5" style="84" bestFit="1" customWidth="1"/>
    <col min="9750" max="9750" width="10.33203125" style="84" bestFit="1" customWidth="1"/>
    <col min="9751" max="9751" width="10.5" style="84" bestFit="1" customWidth="1"/>
    <col min="9752" max="9752" width="10.1640625" style="84" bestFit="1" customWidth="1"/>
    <col min="9753" max="9753" width="10" style="84" bestFit="1" customWidth="1"/>
    <col min="9754" max="9754" width="10.5" style="84" bestFit="1" customWidth="1"/>
    <col min="9755" max="9755" width="10.33203125" style="84" bestFit="1" customWidth="1"/>
    <col min="9756" max="9756" width="10" style="84" bestFit="1" customWidth="1"/>
    <col min="9757" max="9761" width="10.5" style="84" bestFit="1" customWidth="1"/>
    <col min="9762" max="9762" width="9.83203125" style="84" bestFit="1" customWidth="1"/>
    <col min="9763" max="9763" width="9.5" style="84" bestFit="1" customWidth="1"/>
    <col min="9764" max="9764" width="10.5" style="84" bestFit="1" customWidth="1"/>
    <col min="9765" max="9765" width="10.33203125" style="84" bestFit="1" customWidth="1"/>
    <col min="9766" max="9766" width="10" style="84" bestFit="1" customWidth="1"/>
    <col min="9767" max="9767" width="10.5" style="84" bestFit="1" customWidth="1"/>
    <col min="9768" max="9768" width="10.33203125" style="84" bestFit="1" customWidth="1"/>
    <col min="9769" max="9769" width="9.83203125" style="84" bestFit="1" customWidth="1"/>
    <col min="9770" max="9770" width="10.33203125" style="84" bestFit="1" customWidth="1"/>
    <col min="9771" max="9771" width="10.5" style="84" bestFit="1" customWidth="1"/>
    <col min="9772" max="9772" width="10.33203125" style="84" bestFit="1" customWidth="1"/>
    <col min="9773" max="9773" width="10.5" style="84" bestFit="1" customWidth="1"/>
    <col min="9774" max="9774" width="9.83203125" style="84" bestFit="1" customWidth="1"/>
    <col min="9775" max="9775" width="9.5" style="84" bestFit="1" customWidth="1"/>
    <col min="9776" max="9776" width="10.5" style="84" bestFit="1" customWidth="1"/>
    <col min="9777" max="9777" width="10.33203125" style="84" bestFit="1" customWidth="1"/>
    <col min="9778" max="9778" width="10" style="84" bestFit="1" customWidth="1"/>
    <col min="9779" max="9779" width="10.5" style="84" bestFit="1" customWidth="1"/>
    <col min="9780" max="9780" width="10.33203125" style="84" bestFit="1" customWidth="1"/>
    <col min="9781" max="9781" width="9.83203125" style="84" bestFit="1" customWidth="1"/>
    <col min="9782" max="9782" width="10.33203125" style="84" bestFit="1" customWidth="1"/>
    <col min="9783" max="9783" width="10.5" style="84" bestFit="1" customWidth="1"/>
    <col min="9784" max="9784" width="10.33203125" style="84" bestFit="1" customWidth="1"/>
    <col min="9785" max="9785" width="10.5" style="84" bestFit="1" customWidth="1"/>
    <col min="9786" max="9786" width="9.83203125" style="84" bestFit="1" customWidth="1"/>
    <col min="9787" max="9787" width="9.5" style="84" bestFit="1" customWidth="1"/>
    <col min="9788" max="9788" width="10.5" style="84" bestFit="1" customWidth="1"/>
    <col min="9789" max="9789" width="10.33203125" style="84" bestFit="1" customWidth="1"/>
    <col min="9790" max="9790" width="10" style="84" bestFit="1" customWidth="1"/>
    <col min="9791" max="9791" width="10.5" style="84" bestFit="1" customWidth="1"/>
    <col min="9792" max="9792" width="10.33203125" style="84" bestFit="1" customWidth="1"/>
    <col min="9793" max="9793" width="9.6640625" style="84" bestFit="1" customWidth="1"/>
    <col min="9794" max="9984" width="9.1640625" style="84"/>
    <col min="9985" max="9985" width="13" style="84" customWidth="1"/>
    <col min="9986" max="9986" width="23.1640625" style="84" customWidth="1"/>
    <col min="9987" max="9987" width="61.1640625" style="84" bestFit="1" customWidth="1"/>
    <col min="9988" max="9988" width="23.5" style="84" customWidth="1"/>
    <col min="9989" max="9989" width="23.1640625" style="84" customWidth="1"/>
    <col min="9990" max="9990" width="18.5" style="84" customWidth="1"/>
    <col min="9991" max="9991" width="41" style="84" customWidth="1"/>
    <col min="9992" max="9992" width="11.5" style="84" customWidth="1"/>
    <col min="9993" max="9993" width="14.6640625" style="84" customWidth="1"/>
    <col min="9994" max="9994" width="11.5" style="84" customWidth="1"/>
    <col min="9995" max="9995" width="9.5" style="84" bestFit="1" customWidth="1"/>
    <col min="9996" max="9996" width="10.5" style="84" bestFit="1" customWidth="1"/>
    <col min="9997" max="9997" width="10.33203125" style="84" bestFit="1" customWidth="1"/>
    <col min="9998" max="9998" width="10" style="84" bestFit="1" customWidth="1"/>
    <col min="9999" max="10001" width="10.5" style="84" bestFit="1" customWidth="1"/>
    <col min="10002" max="10002" width="10.33203125" style="84" bestFit="1" customWidth="1"/>
    <col min="10003" max="10003" width="10.1640625" style="84" bestFit="1" customWidth="1"/>
    <col min="10004" max="10004" width="10.33203125" style="84" bestFit="1" customWidth="1"/>
    <col min="10005" max="10005" width="10.5" style="84" bestFit="1" customWidth="1"/>
    <col min="10006" max="10006" width="10.33203125" style="84" bestFit="1" customWidth="1"/>
    <col min="10007" max="10007" width="10.5" style="84" bestFit="1" customWidth="1"/>
    <col min="10008" max="10008" width="10.1640625" style="84" bestFit="1" customWidth="1"/>
    <col min="10009" max="10009" width="10" style="84" bestFit="1" customWidth="1"/>
    <col min="10010" max="10010" width="10.5" style="84" bestFit="1" customWidth="1"/>
    <col min="10011" max="10011" width="10.33203125" style="84" bestFit="1" customWidth="1"/>
    <col min="10012" max="10012" width="10" style="84" bestFit="1" customWidth="1"/>
    <col min="10013" max="10017" width="10.5" style="84" bestFit="1" customWidth="1"/>
    <col min="10018" max="10018" width="9.83203125" style="84" bestFit="1" customWidth="1"/>
    <col min="10019" max="10019" width="9.5" style="84" bestFit="1" customWidth="1"/>
    <col min="10020" max="10020" width="10.5" style="84" bestFit="1" customWidth="1"/>
    <col min="10021" max="10021" width="10.33203125" style="84" bestFit="1" customWidth="1"/>
    <col min="10022" max="10022" width="10" style="84" bestFit="1" customWidth="1"/>
    <col min="10023" max="10023" width="10.5" style="84" bestFit="1" customWidth="1"/>
    <col min="10024" max="10024" width="10.33203125" style="84" bestFit="1" customWidth="1"/>
    <col min="10025" max="10025" width="9.83203125" style="84" bestFit="1" customWidth="1"/>
    <col min="10026" max="10026" width="10.33203125" style="84" bestFit="1" customWidth="1"/>
    <col min="10027" max="10027" width="10.5" style="84" bestFit="1" customWidth="1"/>
    <col min="10028" max="10028" width="10.33203125" style="84" bestFit="1" customWidth="1"/>
    <col min="10029" max="10029" width="10.5" style="84" bestFit="1" customWidth="1"/>
    <col min="10030" max="10030" width="9.83203125" style="84" bestFit="1" customWidth="1"/>
    <col min="10031" max="10031" width="9.5" style="84" bestFit="1" customWidth="1"/>
    <col min="10032" max="10032" width="10.5" style="84" bestFit="1" customWidth="1"/>
    <col min="10033" max="10033" width="10.33203125" style="84" bestFit="1" customWidth="1"/>
    <col min="10034" max="10034" width="10" style="84" bestFit="1" customWidth="1"/>
    <col min="10035" max="10035" width="10.5" style="84" bestFit="1" customWidth="1"/>
    <col min="10036" max="10036" width="10.33203125" style="84" bestFit="1" customWidth="1"/>
    <col min="10037" max="10037" width="9.83203125" style="84" bestFit="1" customWidth="1"/>
    <col min="10038" max="10038" width="10.33203125" style="84" bestFit="1" customWidth="1"/>
    <col min="10039" max="10039" width="10.5" style="84" bestFit="1" customWidth="1"/>
    <col min="10040" max="10040" width="10.33203125" style="84" bestFit="1" customWidth="1"/>
    <col min="10041" max="10041" width="10.5" style="84" bestFit="1" customWidth="1"/>
    <col min="10042" max="10042" width="9.83203125" style="84" bestFit="1" customWidth="1"/>
    <col min="10043" max="10043" width="9.5" style="84" bestFit="1" customWidth="1"/>
    <col min="10044" max="10044" width="10.5" style="84" bestFit="1" customWidth="1"/>
    <col min="10045" max="10045" width="10.33203125" style="84" bestFit="1" customWidth="1"/>
    <col min="10046" max="10046" width="10" style="84" bestFit="1" customWidth="1"/>
    <col min="10047" max="10047" width="10.5" style="84" bestFit="1" customWidth="1"/>
    <col min="10048" max="10048" width="10.33203125" style="84" bestFit="1" customWidth="1"/>
    <col min="10049" max="10049" width="9.6640625" style="84" bestFit="1" customWidth="1"/>
    <col min="10050" max="10240" width="9.1640625" style="84"/>
    <col min="10241" max="10241" width="13" style="84" customWidth="1"/>
    <col min="10242" max="10242" width="23.1640625" style="84" customWidth="1"/>
    <col min="10243" max="10243" width="61.1640625" style="84" bestFit="1" customWidth="1"/>
    <col min="10244" max="10244" width="23.5" style="84" customWidth="1"/>
    <col min="10245" max="10245" width="23.1640625" style="84" customWidth="1"/>
    <col min="10246" max="10246" width="18.5" style="84" customWidth="1"/>
    <col min="10247" max="10247" width="41" style="84" customWidth="1"/>
    <col min="10248" max="10248" width="11.5" style="84" customWidth="1"/>
    <col min="10249" max="10249" width="14.6640625" style="84" customWidth="1"/>
    <col min="10250" max="10250" width="11.5" style="84" customWidth="1"/>
    <col min="10251" max="10251" width="9.5" style="84" bestFit="1" customWidth="1"/>
    <col min="10252" max="10252" width="10.5" style="84" bestFit="1" customWidth="1"/>
    <col min="10253" max="10253" width="10.33203125" style="84" bestFit="1" customWidth="1"/>
    <col min="10254" max="10254" width="10" style="84" bestFit="1" customWidth="1"/>
    <col min="10255" max="10257" width="10.5" style="84" bestFit="1" customWidth="1"/>
    <col min="10258" max="10258" width="10.33203125" style="84" bestFit="1" customWidth="1"/>
    <col min="10259" max="10259" width="10.1640625" style="84" bestFit="1" customWidth="1"/>
    <col min="10260" max="10260" width="10.33203125" style="84" bestFit="1" customWidth="1"/>
    <col min="10261" max="10261" width="10.5" style="84" bestFit="1" customWidth="1"/>
    <col min="10262" max="10262" width="10.33203125" style="84" bestFit="1" customWidth="1"/>
    <col min="10263" max="10263" width="10.5" style="84" bestFit="1" customWidth="1"/>
    <col min="10264" max="10264" width="10.1640625" style="84" bestFit="1" customWidth="1"/>
    <col min="10265" max="10265" width="10" style="84" bestFit="1" customWidth="1"/>
    <col min="10266" max="10266" width="10.5" style="84" bestFit="1" customWidth="1"/>
    <col min="10267" max="10267" width="10.33203125" style="84" bestFit="1" customWidth="1"/>
    <col min="10268" max="10268" width="10" style="84" bestFit="1" customWidth="1"/>
    <col min="10269" max="10273" width="10.5" style="84" bestFit="1" customWidth="1"/>
    <col min="10274" max="10274" width="9.83203125" style="84" bestFit="1" customWidth="1"/>
    <col min="10275" max="10275" width="9.5" style="84" bestFit="1" customWidth="1"/>
    <col min="10276" max="10276" width="10.5" style="84" bestFit="1" customWidth="1"/>
    <col min="10277" max="10277" width="10.33203125" style="84" bestFit="1" customWidth="1"/>
    <col min="10278" max="10278" width="10" style="84" bestFit="1" customWidth="1"/>
    <col min="10279" max="10279" width="10.5" style="84" bestFit="1" customWidth="1"/>
    <col min="10280" max="10280" width="10.33203125" style="84" bestFit="1" customWidth="1"/>
    <col min="10281" max="10281" width="9.83203125" style="84" bestFit="1" customWidth="1"/>
    <col min="10282" max="10282" width="10.33203125" style="84" bestFit="1" customWidth="1"/>
    <col min="10283" max="10283" width="10.5" style="84" bestFit="1" customWidth="1"/>
    <col min="10284" max="10284" width="10.33203125" style="84" bestFit="1" customWidth="1"/>
    <col min="10285" max="10285" width="10.5" style="84" bestFit="1" customWidth="1"/>
    <col min="10286" max="10286" width="9.83203125" style="84" bestFit="1" customWidth="1"/>
    <col min="10287" max="10287" width="9.5" style="84" bestFit="1" customWidth="1"/>
    <col min="10288" max="10288" width="10.5" style="84" bestFit="1" customWidth="1"/>
    <col min="10289" max="10289" width="10.33203125" style="84" bestFit="1" customWidth="1"/>
    <col min="10290" max="10290" width="10" style="84" bestFit="1" customWidth="1"/>
    <col min="10291" max="10291" width="10.5" style="84" bestFit="1" customWidth="1"/>
    <col min="10292" max="10292" width="10.33203125" style="84" bestFit="1" customWidth="1"/>
    <col min="10293" max="10293" width="9.83203125" style="84" bestFit="1" customWidth="1"/>
    <col min="10294" max="10294" width="10.33203125" style="84" bestFit="1" customWidth="1"/>
    <col min="10295" max="10295" width="10.5" style="84" bestFit="1" customWidth="1"/>
    <col min="10296" max="10296" width="10.33203125" style="84" bestFit="1" customWidth="1"/>
    <col min="10297" max="10297" width="10.5" style="84" bestFit="1" customWidth="1"/>
    <col min="10298" max="10298" width="9.83203125" style="84" bestFit="1" customWidth="1"/>
    <col min="10299" max="10299" width="9.5" style="84" bestFit="1" customWidth="1"/>
    <col min="10300" max="10300" width="10.5" style="84" bestFit="1" customWidth="1"/>
    <col min="10301" max="10301" width="10.33203125" style="84" bestFit="1" customWidth="1"/>
    <col min="10302" max="10302" width="10" style="84" bestFit="1" customWidth="1"/>
    <col min="10303" max="10303" width="10.5" style="84" bestFit="1" customWidth="1"/>
    <col min="10304" max="10304" width="10.33203125" style="84" bestFit="1" customWidth="1"/>
    <col min="10305" max="10305" width="9.6640625" style="84" bestFit="1" customWidth="1"/>
    <col min="10306" max="10496" width="9.1640625" style="84"/>
    <col min="10497" max="10497" width="13" style="84" customWidth="1"/>
    <col min="10498" max="10498" width="23.1640625" style="84" customWidth="1"/>
    <col min="10499" max="10499" width="61.1640625" style="84" bestFit="1" customWidth="1"/>
    <col min="10500" max="10500" width="23.5" style="84" customWidth="1"/>
    <col min="10501" max="10501" width="23.1640625" style="84" customWidth="1"/>
    <col min="10502" max="10502" width="18.5" style="84" customWidth="1"/>
    <col min="10503" max="10503" width="41" style="84" customWidth="1"/>
    <col min="10504" max="10504" width="11.5" style="84" customWidth="1"/>
    <col min="10505" max="10505" width="14.6640625" style="84" customWidth="1"/>
    <col min="10506" max="10506" width="11.5" style="84" customWidth="1"/>
    <col min="10507" max="10507" width="9.5" style="84" bestFit="1" customWidth="1"/>
    <col min="10508" max="10508" width="10.5" style="84" bestFit="1" customWidth="1"/>
    <col min="10509" max="10509" width="10.33203125" style="84" bestFit="1" customWidth="1"/>
    <col min="10510" max="10510" width="10" style="84" bestFit="1" customWidth="1"/>
    <col min="10511" max="10513" width="10.5" style="84" bestFit="1" customWidth="1"/>
    <col min="10514" max="10514" width="10.33203125" style="84" bestFit="1" customWidth="1"/>
    <col min="10515" max="10515" width="10.1640625" style="84" bestFit="1" customWidth="1"/>
    <col min="10516" max="10516" width="10.33203125" style="84" bestFit="1" customWidth="1"/>
    <col min="10517" max="10517" width="10.5" style="84" bestFit="1" customWidth="1"/>
    <col min="10518" max="10518" width="10.33203125" style="84" bestFit="1" customWidth="1"/>
    <col min="10519" max="10519" width="10.5" style="84" bestFit="1" customWidth="1"/>
    <col min="10520" max="10520" width="10.1640625" style="84" bestFit="1" customWidth="1"/>
    <col min="10521" max="10521" width="10" style="84" bestFit="1" customWidth="1"/>
    <col min="10522" max="10522" width="10.5" style="84" bestFit="1" customWidth="1"/>
    <col min="10523" max="10523" width="10.33203125" style="84" bestFit="1" customWidth="1"/>
    <col min="10524" max="10524" width="10" style="84" bestFit="1" customWidth="1"/>
    <col min="10525" max="10529" width="10.5" style="84" bestFit="1" customWidth="1"/>
    <col min="10530" max="10530" width="9.83203125" style="84" bestFit="1" customWidth="1"/>
    <col min="10531" max="10531" width="9.5" style="84" bestFit="1" customWidth="1"/>
    <col min="10532" max="10532" width="10.5" style="84" bestFit="1" customWidth="1"/>
    <col min="10533" max="10533" width="10.33203125" style="84" bestFit="1" customWidth="1"/>
    <col min="10534" max="10534" width="10" style="84" bestFit="1" customWidth="1"/>
    <col min="10535" max="10535" width="10.5" style="84" bestFit="1" customWidth="1"/>
    <col min="10536" max="10536" width="10.33203125" style="84" bestFit="1" customWidth="1"/>
    <col min="10537" max="10537" width="9.83203125" style="84" bestFit="1" customWidth="1"/>
    <col min="10538" max="10538" width="10.33203125" style="84" bestFit="1" customWidth="1"/>
    <col min="10539" max="10539" width="10.5" style="84" bestFit="1" customWidth="1"/>
    <col min="10540" max="10540" width="10.33203125" style="84" bestFit="1" customWidth="1"/>
    <col min="10541" max="10541" width="10.5" style="84" bestFit="1" customWidth="1"/>
    <col min="10542" max="10542" width="9.83203125" style="84" bestFit="1" customWidth="1"/>
    <col min="10543" max="10543" width="9.5" style="84" bestFit="1" customWidth="1"/>
    <col min="10544" max="10544" width="10.5" style="84" bestFit="1" customWidth="1"/>
    <col min="10545" max="10545" width="10.33203125" style="84" bestFit="1" customWidth="1"/>
    <col min="10546" max="10546" width="10" style="84" bestFit="1" customWidth="1"/>
    <col min="10547" max="10547" width="10.5" style="84" bestFit="1" customWidth="1"/>
    <col min="10548" max="10548" width="10.33203125" style="84" bestFit="1" customWidth="1"/>
    <col min="10549" max="10549" width="9.83203125" style="84" bestFit="1" customWidth="1"/>
    <col min="10550" max="10550" width="10.33203125" style="84" bestFit="1" customWidth="1"/>
    <col min="10551" max="10551" width="10.5" style="84" bestFit="1" customWidth="1"/>
    <col min="10552" max="10552" width="10.33203125" style="84" bestFit="1" customWidth="1"/>
    <col min="10553" max="10553" width="10.5" style="84" bestFit="1" customWidth="1"/>
    <col min="10554" max="10554" width="9.83203125" style="84" bestFit="1" customWidth="1"/>
    <col min="10555" max="10555" width="9.5" style="84" bestFit="1" customWidth="1"/>
    <col min="10556" max="10556" width="10.5" style="84" bestFit="1" customWidth="1"/>
    <col min="10557" max="10557" width="10.33203125" style="84" bestFit="1" customWidth="1"/>
    <col min="10558" max="10558" width="10" style="84" bestFit="1" customWidth="1"/>
    <col min="10559" max="10559" width="10.5" style="84" bestFit="1" customWidth="1"/>
    <col min="10560" max="10560" width="10.33203125" style="84" bestFit="1" customWidth="1"/>
    <col min="10561" max="10561" width="9.6640625" style="84" bestFit="1" customWidth="1"/>
    <col min="10562" max="10752" width="9.1640625" style="84"/>
    <col min="10753" max="10753" width="13" style="84" customWidth="1"/>
    <col min="10754" max="10754" width="23.1640625" style="84" customWidth="1"/>
    <col min="10755" max="10755" width="61.1640625" style="84" bestFit="1" customWidth="1"/>
    <col min="10756" max="10756" width="23.5" style="84" customWidth="1"/>
    <col min="10757" max="10757" width="23.1640625" style="84" customWidth="1"/>
    <col min="10758" max="10758" width="18.5" style="84" customWidth="1"/>
    <col min="10759" max="10759" width="41" style="84" customWidth="1"/>
    <col min="10760" max="10760" width="11.5" style="84" customWidth="1"/>
    <col min="10761" max="10761" width="14.6640625" style="84" customWidth="1"/>
    <col min="10762" max="10762" width="11.5" style="84" customWidth="1"/>
    <col min="10763" max="10763" width="9.5" style="84" bestFit="1" customWidth="1"/>
    <col min="10764" max="10764" width="10.5" style="84" bestFit="1" customWidth="1"/>
    <col min="10765" max="10765" width="10.33203125" style="84" bestFit="1" customWidth="1"/>
    <col min="10766" max="10766" width="10" style="84" bestFit="1" customWidth="1"/>
    <col min="10767" max="10769" width="10.5" style="84" bestFit="1" customWidth="1"/>
    <col min="10770" max="10770" width="10.33203125" style="84" bestFit="1" customWidth="1"/>
    <col min="10771" max="10771" width="10.1640625" style="84" bestFit="1" customWidth="1"/>
    <col min="10772" max="10772" width="10.33203125" style="84" bestFit="1" customWidth="1"/>
    <col min="10773" max="10773" width="10.5" style="84" bestFit="1" customWidth="1"/>
    <col min="10774" max="10774" width="10.33203125" style="84" bestFit="1" customWidth="1"/>
    <col min="10775" max="10775" width="10.5" style="84" bestFit="1" customWidth="1"/>
    <col min="10776" max="10776" width="10.1640625" style="84" bestFit="1" customWidth="1"/>
    <col min="10777" max="10777" width="10" style="84" bestFit="1" customWidth="1"/>
    <col min="10778" max="10778" width="10.5" style="84" bestFit="1" customWidth="1"/>
    <col min="10779" max="10779" width="10.33203125" style="84" bestFit="1" customWidth="1"/>
    <col min="10780" max="10780" width="10" style="84" bestFit="1" customWidth="1"/>
    <col min="10781" max="10785" width="10.5" style="84" bestFit="1" customWidth="1"/>
    <col min="10786" max="10786" width="9.83203125" style="84" bestFit="1" customWidth="1"/>
    <col min="10787" max="10787" width="9.5" style="84" bestFit="1" customWidth="1"/>
    <col min="10788" max="10788" width="10.5" style="84" bestFit="1" customWidth="1"/>
    <col min="10789" max="10789" width="10.33203125" style="84" bestFit="1" customWidth="1"/>
    <col min="10790" max="10790" width="10" style="84" bestFit="1" customWidth="1"/>
    <col min="10791" max="10791" width="10.5" style="84" bestFit="1" customWidth="1"/>
    <col min="10792" max="10792" width="10.33203125" style="84" bestFit="1" customWidth="1"/>
    <col min="10793" max="10793" width="9.83203125" style="84" bestFit="1" customWidth="1"/>
    <col min="10794" max="10794" width="10.33203125" style="84" bestFit="1" customWidth="1"/>
    <col min="10795" max="10795" width="10.5" style="84" bestFit="1" customWidth="1"/>
    <col min="10796" max="10796" width="10.33203125" style="84" bestFit="1" customWidth="1"/>
    <col min="10797" max="10797" width="10.5" style="84" bestFit="1" customWidth="1"/>
    <col min="10798" max="10798" width="9.83203125" style="84" bestFit="1" customWidth="1"/>
    <col min="10799" max="10799" width="9.5" style="84" bestFit="1" customWidth="1"/>
    <col min="10800" max="10800" width="10.5" style="84" bestFit="1" customWidth="1"/>
    <col min="10801" max="10801" width="10.33203125" style="84" bestFit="1" customWidth="1"/>
    <col min="10802" max="10802" width="10" style="84" bestFit="1" customWidth="1"/>
    <col min="10803" max="10803" width="10.5" style="84" bestFit="1" customWidth="1"/>
    <col min="10804" max="10804" width="10.33203125" style="84" bestFit="1" customWidth="1"/>
    <col min="10805" max="10805" width="9.83203125" style="84" bestFit="1" customWidth="1"/>
    <col min="10806" max="10806" width="10.33203125" style="84" bestFit="1" customWidth="1"/>
    <col min="10807" max="10807" width="10.5" style="84" bestFit="1" customWidth="1"/>
    <col min="10808" max="10808" width="10.33203125" style="84" bestFit="1" customWidth="1"/>
    <col min="10809" max="10809" width="10.5" style="84" bestFit="1" customWidth="1"/>
    <col min="10810" max="10810" width="9.83203125" style="84" bestFit="1" customWidth="1"/>
    <col min="10811" max="10811" width="9.5" style="84" bestFit="1" customWidth="1"/>
    <col min="10812" max="10812" width="10.5" style="84" bestFit="1" customWidth="1"/>
    <col min="10813" max="10813" width="10.33203125" style="84" bestFit="1" customWidth="1"/>
    <col min="10814" max="10814" width="10" style="84" bestFit="1" customWidth="1"/>
    <col min="10815" max="10815" width="10.5" style="84" bestFit="1" customWidth="1"/>
    <col min="10816" max="10816" width="10.33203125" style="84" bestFit="1" customWidth="1"/>
    <col min="10817" max="10817" width="9.6640625" style="84" bestFit="1" customWidth="1"/>
    <col min="10818" max="11008" width="9.1640625" style="84"/>
    <col min="11009" max="11009" width="13" style="84" customWidth="1"/>
    <col min="11010" max="11010" width="23.1640625" style="84" customWidth="1"/>
    <col min="11011" max="11011" width="61.1640625" style="84" bestFit="1" customWidth="1"/>
    <col min="11012" max="11012" width="23.5" style="84" customWidth="1"/>
    <col min="11013" max="11013" width="23.1640625" style="84" customWidth="1"/>
    <col min="11014" max="11014" width="18.5" style="84" customWidth="1"/>
    <col min="11015" max="11015" width="41" style="84" customWidth="1"/>
    <col min="11016" max="11016" width="11.5" style="84" customWidth="1"/>
    <col min="11017" max="11017" width="14.6640625" style="84" customWidth="1"/>
    <col min="11018" max="11018" width="11.5" style="84" customWidth="1"/>
    <col min="11019" max="11019" width="9.5" style="84" bestFit="1" customWidth="1"/>
    <col min="11020" max="11020" width="10.5" style="84" bestFit="1" customWidth="1"/>
    <col min="11021" max="11021" width="10.33203125" style="84" bestFit="1" customWidth="1"/>
    <col min="11022" max="11022" width="10" style="84" bestFit="1" customWidth="1"/>
    <col min="11023" max="11025" width="10.5" style="84" bestFit="1" customWidth="1"/>
    <col min="11026" max="11026" width="10.33203125" style="84" bestFit="1" customWidth="1"/>
    <col min="11027" max="11027" width="10.1640625" style="84" bestFit="1" customWidth="1"/>
    <col min="11028" max="11028" width="10.33203125" style="84" bestFit="1" customWidth="1"/>
    <col min="11029" max="11029" width="10.5" style="84" bestFit="1" customWidth="1"/>
    <col min="11030" max="11030" width="10.33203125" style="84" bestFit="1" customWidth="1"/>
    <col min="11031" max="11031" width="10.5" style="84" bestFit="1" customWidth="1"/>
    <col min="11032" max="11032" width="10.1640625" style="84" bestFit="1" customWidth="1"/>
    <col min="11033" max="11033" width="10" style="84" bestFit="1" customWidth="1"/>
    <col min="11034" max="11034" width="10.5" style="84" bestFit="1" customWidth="1"/>
    <col min="11035" max="11035" width="10.33203125" style="84" bestFit="1" customWidth="1"/>
    <col min="11036" max="11036" width="10" style="84" bestFit="1" customWidth="1"/>
    <col min="11037" max="11041" width="10.5" style="84" bestFit="1" customWidth="1"/>
    <col min="11042" max="11042" width="9.83203125" style="84" bestFit="1" customWidth="1"/>
    <col min="11043" max="11043" width="9.5" style="84" bestFit="1" customWidth="1"/>
    <col min="11044" max="11044" width="10.5" style="84" bestFit="1" customWidth="1"/>
    <col min="11045" max="11045" width="10.33203125" style="84" bestFit="1" customWidth="1"/>
    <col min="11046" max="11046" width="10" style="84" bestFit="1" customWidth="1"/>
    <col min="11047" max="11047" width="10.5" style="84" bestFit="1" customWidth="1"/>
    <col min="11048" max="11048" width="10.33203125" style="84" bestFit="1" customWidth="1"/>
    <col min="11049" max="11049" width="9.83203125" style="84" bestFit="1" customWidth="1"/>
    <col min="11050" max="11050" width="10.33203125" style="84" bestFit="1" customWidth="1"/>
    <col min="11051" max="11051" width="10.5" style="84" bestFit="1" customWidth="1"/>
    <col min="11052" max="11052" width="10.33203125" style="84" bestFit="1" customWidth="1"/>
    <col min="11053" max="11053" width="10.5" style="84" bestFit="1" customWidth="1"/>
    <col min="11054" max="11054" width="9.83203125" style="84" bestFit="1" customWidth="1"/>
    <col min="11055" max="11055" width="9.5" style="84" bestFit="1" customWidth="1"/>
    <col min="11056" max="11056" width="10.5" style="84" bestFit="1" customWidth="1"/>
    <col min="11057" max="11057" width="10.33203125" style="84" bestFit="1" customWidth="1"/>
    <col min="11058" max="11058" width="10" style="84" bestFit="1" customWidth="1"/>
    <col min="11059" max="11059" width="10.5" style="84" bestFit="1" customWidth="1"/>
    <col min="11060" max="11060" width="10.33203125" style="84" bestFit="1" customWidth="1"/>
    <col min="11061" max="11061" width="9.83203125" style="84" bestFit="1" customWidth="1"/>
    <col min="11062" max="11062" width="10.33203125" style="84" bestFit="1" customWidth="1"/>
    <col min="11063" max="11063" width="10.5" style="84" bestFit="1" customWidth="1"/>
    <col min="11064" max="11064" width="10.33203125" style="84" bestFit="1" customWidth="1"/>
    <col min="11065" max="11065" width="10.5" style="84" bestFit="1" customWidth="1"/>
    <col min="11066" max="11066" width="9.83203125" style="84" bestFit="1" customWidth="1"/>
    <col min="11067" max="11067" width="9.5" style="84" bestFit="1" customWidth="1"/>
    <col min="11068" max="11068" width="10.5" style="84" bestFit="1" customWidth="1"/>
    <col min="11069" max="11069" width="10.33203125" style="84" bestFit="1" customWidth="1"/>
    <col min="11070" max="11070" width="10" style="84" bestFit="1" customWidth="1"/>
    <col min="11071" max="11071" width="10.5" style="84" bestFit="1" customWidth="1"/>
    <col min="11072" max="11072" width="10.33203125" style="84" bestFit="1" customWidth="1"/>
    <col min="11073" max="11073" width="9.6640625" style="84" bestFit="1" customWidth="1"/>
    <col min="11074" max="11264" width="9.1640625" style="84"/>
    <col min="11265" max="11265" width="13" style="84" customWidth="1"/>
    <col min="11266" max="11266" width="23.1640625" style="84" customWidth="1"/>
    <col min="11267" max="11267" width="61.1640625" style="84" bestFit="1" customWidth="1"/>
    <col min="11268" max="11268" width="23.5" style="84" customWidth="1"/>
    <col min="11269" max="11269" width="23.1640625" style="84" customWidth="1"/>
    <col min="11270" max="11270" width="18.5" style="84" customWidth="1"/>
    <col min="11271" max="11271" width="41" style="84" customWidth="1"/>
    <col min="11272" max="11272" width="11.5" style="84" customWidth="1"/>
    <col min="11273" max="11273" width="14.6640625" style="84" customWidth="1"/>
    <col min="11274" max="11274" width="11.5" style="84" customWidth="1"/>
    <col min="11275" max="11275" width="9.5" style="84" bestFit="1" customWidth="1"/>
    <col min="11276" max="11276" width="10.5" style="84" bestFit="1" customWidth="1"/>
    <col min="11277" max="11277" width="10.33203125" style="84" bestFit="1" customWidth="1"/>
    <col min="11278" max="11278" width="10" style="84" bestFit="1" customWidth="1"/>
    <col min="11279" max="11281" width="10.5" style="84" bestFit="1" customWidth="1"/>
    <col min="11282" max="11282" width="10.33203125" style="84" bestFit="1" customWidth="1"/>
    <col min="11283" max="11283" width="10.1640625" style="84" bestFit="1" customWidth="1"/>
    <col min="11284" max="11284" width="10.33203125" style="84" bestFit="1" customWidth="1"/>
    <col min="11285" max="11285" width="10.5" style="84" bestFit="1" customWidth="1"/>
    <col min="11286" max="11286" width="10.33203125" style="84" bestFit="1" customWidth="1"/>
    <col min="11287" max="11287" width="10.5" style="84" bestFit="1" customWidth="1"/>
    <col min="11288" max="11288" width="10.1640625" style="84" bestFit="1" customWidth="1"/>
    <col min="11289" max="11289" width="10" style="84" bestFit="1" customWidth="1"/>
    <col min="11290" max="11290" width="10.5" style="84" bestFit="1" customWidth="1"/>
    <col min="11291" max="11291" width="10.33203125" style="84" bestFit="1" customWidth="1"/>
    <col min="11292" max="11292" width="10" style="84" bestFit="1" customWidth="1"/>
    <col min="11293" max="11297" width="10.5" style="84" bestFit="1" customWidth="1"/>
    <col min="11298" max="11298" width="9.83203125" style="84" bestFit="1" customWidth="1"/>
    <col min="11299" max="11299" width="9.5" style="84" bestFit="1" customWidth="1"/>
    <col min="11300" max="11300" width="10.5" style="84" bestFit="1" customWidth="1"/>
    <col min="11301" max="11301" width="10.33203125" style="84" bestFit="1" customWidth="1"/>
    <col min="11302" max="11302" width="10" style="84" bestFit="1" customWidth="1"/>
    <col min="11303" max="11303" width="10.5" style="84" bestFit="1" customWidth="1"/>
    <col min="11304" max="11304" width="10.33203125" style="84" bestFit="1" customWidth="1"/>
    <col min="11305" max="11305" width="9.83203125" style="84" bestFit="1" customWidth="1"/>
    <col min="11306" max="11306" width="10.33203125" style="84" bestFit="1" customWidth="1"/>
    <col min="11307" max="11307" width="10.5" style="84" bestFit="1" customWidth="1"/>
    <col min="11308" max="11308" width="10.33203125" style="84" bestFit="1" customWidth="1"/>
    <col min="11309" max="11309" width="10.5" style="84" bestFit="1" customWidth="1"/>
    <col min="11310" max="11310" width="9.83203125" style="84" bestFit="1" customWidth="1"/>
    <col min="11311" max="11311" width="9.5" style="84" bestFit="1" customWidth="1"/>
    <col min="11312" max="11312" width="10.5" style="84" bestFit="1" customWidth="1"/>
    <col min="11313" max="11313" width="10.33203125" style="84" bestFit="1" customWidth="1"/>
    <col min="11314" max="11314" width="10" style="84" bestFit="1" customWidth="1"/>
    <col min="11315" max="11315" width="10.5" style="84" bestFit="1" customWidth="1"/>
    <col min="11316" max="11316" width="10.33203125" style="84" bestFit="1" customWidth="1"/>
    <col min="11317" max="11317" width="9.83203125" style="84" bestFit="1" customWidth="1"/>
    <col min="11318" max="11318" width="10.33203125" style="84" bestFit="1" customWidth="1"/>
    <col min="11319" max="11319" width="10.5" style="84" bestFit="1" customWidth="1"/>
    <col min="11320" max="11320" width="10.33203125" style="84" bestFit="1" customWidth="1"/>
    <col min="11321" max="11321" width="10.5" style="84" bestFit="1" customWidth="1"/>
    <col min="11322" max="11322" width="9.83203125" style="84" bestFit="1" customWidth="1"/>
    <col min="11323" max="11323" width="9.5" style="84" bestFit="1" customWidth="1"/>
    <col min="11324" max="11324" width="10.5" style="84" bestFit="1" customWidth="1"/>
    <col min="11325" max="11325" width="10.33203125" style="84" bestFit="1" customWidth="1"/>
    <col min="11326" max="11326" width="10" style="84" bestFit="1" customWidth="1"/>
    <col min="11327" max="11327" width="10.5" style="84" bestFit="1" customWidth="1"/>
    <col min="11328" max="11328" width="10.33203125" style="84" bestFit="1" customWidth="1"/>
    <col min="11329" max="11329" width="9.6640625" style="84" bestFit="1" customWidth="1"/>
    <col min="11330" max="11520" width="9.1640625" style="84"/>
    <col min="11521" max="11521" width="13" style="84" customWidth="1"/>
    <col min="11522" max="11522" width="23.1640625" style="84" customWidth="1"/>
    <col min="11523" max="11523" width="61.1640625" style="84" bestFit="1" customWidth="1"/>
    <col min="11524" max="11524" width="23.5" style="84" customWidth="1"/>
    <col min="11525" max="11525" width="23.1640625" style="84" customWidth="1"/>
    <col min="11526" max="11526" width="18.5" style="84" customWidth="1"/>
    <col min="11527" max="11527" width="41" style="84" customWidth="1"/>
    <col min="11528" max="11528" width="11.5" style="84" customWidth="1"/>
    <col min="11529" max="11529" width="14.6640625" style="84" customWidth="1"/>
    <col min="11530" max="11530" width="11.5" style="84" customWidth="1"/>
    <col min="11531" max="11531" width="9.5" style="84" bestFit="1" customWidth="1"/>
    <col min="11532" max="11532" width="10.5" style="84" bestFit="1" customWidth="1"/>
    <col min="11533" max="11533" width="10.33203125" style="84" bestFit="1" customWidth="1"/>
    <col min="11534" max="11534" width="10" style="84" bestFit="1" customWidth="1"/>
    <col min="11535" max="11537" width="10.5" style="84" bestFit="1" customWidth="1"/>
    <col min="11538" max="11538" width="10.33203125" style="84" bestFit="1" customWidth="1"/>
    <col min="11539" max="11539" width="10.1640625" style="84" bestFit="1" customWidth="1"/>
    <col min="11540" max="11540" width="10.33203125" style="84" bestFit="1" customWidth="1"/>
    <col min="11541" max="11541" width="10.5" style="84" bestFit="1" customWidth="1"/>
    <col min="11542" max="11542" width="10.33203125" style="84" bestFit="1" customWidth="1"/>
    <col min="11543" max="11543" width="10.5" style="84" bestFit="1" customWidth="1"/>
    <col min="11544" max="11544" width="10.1640625" style="84" bestFit="1" customWidth="1"/>
    <col min="11545" max="11545" width="10" style="84" bestFit="1" customWidth="1"/>
    <col min="11546" max="11546" width="10.5" style="84" bestFit="1" customWidth="1"/>
    <col min="11547" max="11547" width="10.33203125" style="84" bestFit="1" customWidth="1"/>
    <col min="11548" max="11548" width="10" style="84" bestFit="1" customWidth="1"/>
    <col min="11549" max="11553" width="10.5" style="84" bestFit="1" customWidth="1"/>
    <col min="11554" max="11554" width="9.83203125" style="84" bestFit="1" customWidth="1"/>
    <col min="11555" max="11555" width="9.5" style="84" bestFit="1" customWidth="1"/>
    <col min="11556" max="11556" width="10.5" style="84" bestFit="1" customWidth="1"/>
    <col min="11557" max="11557" width="10.33203125" style="84" bestFit="1" customWidth="1"/>
    <col min="11558" max="11558" width="10" style="84" bestFit="1" customWidth="1"/>
    <col min="11559" max="11559" width="10.5" style="84" bestFit="1" customWidth="1"/>
    <col min="11560" max="11560" width="10.33203125" style="84" bestFit="1" customWidth="1"/>
    <col min="11561" max="11561" width="9.83203125" style="84" bestFit="1" customWidth="1"/>
    <col min="11562" max="11562" width="10.33203125" style="84" bestFit="1" customWidth="1"/>
    <col min="11563" max="11563" width="10.5" style="84" bestFit="1" customWidth="1"/>
    <col min="11564" max="11564" width="10.33203125" style="84" bestFit="1" customWidth="1"/>
    <col min="11565" max="11565" width="10.5" style="84" bestFit="1" customWidth="1"/>
    <col min="11566" max="11566" width="9.83203125" style="84" bestFit="1" customWidth="1"/>
    <col min="11567" max="11567" width="9.5" style="84" bestFit="1" customWidth="1"/>
    <col min="11568" max="11568" width="10.5" style="84" bestFit="1" customWidth="1"/>
    <col min="11569" max="11569" width="10.33203125" style="84" bestFit="1" customWidth="1"/>
    <col min="11570" max="11570" width="10" style="84" bestFit="1" customWidth="1"/>
    <col min="11571" max="11571" width="10.5" style="84" bestFit="1" customWidth="1"/>
    <col min="11572" max="11572" width="10.33203125" style="84" bestFit="1" customWidth="1"/>
    <col min="11573" max="11573" width="9.83203125" style="84" bestFit="1" customWidth="1"/>
    <col min="11574" max="11574" width="10.33203125" style="84" bestFit="1" customWidth="1"/>
    <col min="11575" max="11575" width="10.5" style="84" bestFit="1" customWidth="1"/>
    <col min="11576" max="11576" width="10.33203125" style="84" bestFit="1" customWidth="1"/>
    <col min="11577" max="11577" width="10.5" style="84" bestFit="1" customWidth="1"/>
    <col min="11578" max="11578" width="9.83203125" style="84" bestFit="1" customWidth="1"/>
    <col min="11579" max="11579" width="9.5" style="84" bestFit="1" customWidth="1"/>
    <col min="11580" max="11580" width="10.5" style="84" bestFit="1" customWidth="1"/>
    <col min="11581" max="11581" width="10.33203125" style="84" bestFit="1" customWidth="1"/>
    <col min="11582" max="11582" width="10" style="84" bestFit="1" customWidth="1"/>
    <col min="11583" max="11583" width="10.5" style="84" bestFit="1" customWidth="1"/>
    <col min="11584" max="11584" width="10.33203125" style="84" bestFit="1" customWidth="1"/>
    <col min="11585" max="11585" width="9.6640625" style="84" bestFit="1" customWidth="1"/>
    <col min="11586" max="11776" width="9.1640625" style="84"/>
    <col min="11777" max="11777" width="13" style="84" customWidth="1"/>
    <col min="11778" max="11778" width="23.1640625" style="84" customWidth="1"/>
    <col min="11779" max="11779" width="61.1640625" style="84" bestFit="1" customWidth="1"/>
    <col min="11780" max="11780" width="23.5" style="84" customWidth="1"/>
    <col min="11781" max="11781" width="23.1640625" style="84" customWidth="1"/>
    <col min="11782" max="11782" width="18.5" style="84" customWidth="1"/>
    <col min="11783" max="11783" width="41" style="84" customWidth="1"/>
    <col min="11784" max="11784" width="11.5" style="84" customWidth="1"/>
    <col min="11785" max="11785" width="14.6640625" style="84" customWidth="1"/>
    <col min="11786" max="11786" width="11.5" style="84" customWidth="1"/>
    <col min="11787" max="11787" width="9.5" style="84" bestFit="1" customWidth="1"/>
    <col min="11788" max="11788" width="10.5" style="84" bestFit="1" customWidth="1"/>
    <col min="11789" max="11789" width="10.33203125" style="84" bestFit="1" customWidth="1"/>
    <col min="11790" max="11790" width="10" style="84" bestFit="1" customWidth="1"/>
    <col min="11791" max="11793" width="10.5" style="84" bestFit="1" customWidth="1"/>
    <col min="11794" max="11794" width="10.33203125" style="84" bestFit="1" customWidth="1"/>
    <col min="11795" max="11795" width="10.1640625" style="84" bestFit="1" customWidth="1"/>
    <col min="11796" max="11796" width="10.33203125" style="84" bestFit="1" customWidth="1"/>
    <col min="11797" max="11797" width="10.5" style="84" bestFit="1" customWidth="1"/>
    <col min="11798" max="11798" width="10.33203125" style="84" bestFit="1" customWidth="1"/>
    <col min="11799" max="11799" width="10.5" style="84" bestFit="1" customWidth="1"/>
    <col min="11800" max="11800" width="10.1640625" style="84" bestFit="1" customWidth="1"/>
    <col min="11801" max="11801" width="10" style="84" bestFit="1" customWidth="1"/>
    <col min="11802" max="11802" width="10.5" style="84" bestFit="1" customWidth="1"/>
    <col min="11803" max="11803" width="10.33203125" style="84" bestFit="1" customWidth="1"/>
    <col min="11804" max="11804" width="10" style="84" bestFit="1" customWidth="1"/>
    <col min="11805" max="11809" width="10.5" style="84" bestFit="1" customWidth="1"/>
    <col min="11810" max="11810" width="9.83203125" style="84" bestFit="1" customWidth="1"/>
    <col min="11811" max="11811" width="9.5" style="84" bestFit="1" customWidth="1"/>
    <col min="11812" max="11812" width="10.5" style="84" bestFit="1" customWidth="1"/>
    <col min="11813" max="11813" width="10.33203125" style="84" bestFit="1" customWidth="1"/>
    <col min="11814" max="11814" width="10" style="84" bestFit="1" customWidth="1"/>
    <col min="11815" max="11815" width="10.5" style="84" bestFit="1" customWidth="1"/>
    <col min="11816" max="11816" width="10.33203125" style="84" bestFit="1" customWidth="1"/>
    <col min="11817" max="11817" width="9.83203125" style="84" bestFit="1" customWidth="1"/>
    <col min="11818" max="11818" width="10.33203125" style="84" bestFit="1" customWidth="1"/>
    <col min="11819" max="11819" width="10.5" style="84" bestFit="1" customWidth="1"/>
    <col min="11820" max="11820" width="10.33203125" style="84" bestFit="1" customWidth="1"/>
    <col min="11821" max="11821" width="10.5" style="84" bestFit="1" customWidth="1"/>
    <col min="11822" max="11822" width="9.83203125" style="84" bestFit="1" customWidth="1"/>
    <col min="11823" max="11823" width="9.5" style="84" bestFit="1" customWidth="1"/>
    <col min="11824" max="11824" width="10.5" style="84" bestFit="1" customWidth="1"/>
    <col min="11825" max="11825" width="10.33203125" style="84" bestFit="1" customWidth="1"/>
    <col min="11826" max="11826" width="10" style="84" bestFit="1" customWidth="1"/>
    <col min="11827" max="11827" width="10.5" style="84" bestFit="1" customWidth="1"/>
    <col min="11828" max="11828" width="10.33203125" style="84" bestFit="1" customWidth="1"/>
    <col min="11829" max="11829" width="9.83203125" style="84" bestFit="1" customWidth="1"/>
    <col min="11830" max="11830" width="10.33203125" style="84" bestFit="1" customWidth="1"/>
    <col min="11831" max="11831" width="10.5" style="84" bestFit="1" customWidth="1"/>
    <col min="11832" max="11832" width="10.33203125" style="84" bestFit="1" customWidth="1"/>
    <col min="11833" max="11833" width="10.5" style="84" bestFit="1" customWidth="1"/>
    <col min="11834" max="11834" width="9.83203125" style="84" bestFit="1" customWidth="1"/>
    <col min="11835" max="11835" width="9.5" style="84" bestFit="1" customWidth="1"/>
    <col min="11836" max="11836" width="10.5" style="84" bestFit="1" customWidth="1"/>
    <col min="11837" max="11837" width="10.33203125" style="84" bestFit="1" customWidth="1"/>
    <col min="11838" max="11838" width="10" style="84" bestFit="1" customWidth="1"/>
    <col min="11839" max="11839" width="10.5" style="84" bestFit="1" customWidth="1"/>
    <col min="11840" max="11840" width="10.33203125" style="84" bestFit="1" customWidth="1"/>
    <col min="11841" max="11841" width="9.6640625" style="84" bestFit="1" customWidth="1"/>
    <col min="11842" max="12032" width="9.1640625" style="84"/>
    <col min="12033" max="12033" width="13" style="84" customWidth="1"/>
    <col min="12034" max="12034" width="23.1640625" style="84" customWidth="1"/>
    <col min="12035" max="12035" width="61.1640625" style="84" bestFit="1" customWidth="1"/>
    <col min="12036" max="12036" width="23.5" style="84" customWidth="1"/>
    <col min="12037" max="12037" width="23.1640625" style="84" customWidth="1"/>
    <col min="12038" max="12038" width="18.5" style="84" customWidth="1"/>
    <col min="12039" max="12039" width="41" style="84" customWidth="1"/>
    <col min="12040" max="12040" width="11.5" style="84" customWidth="1"/>
    <col min="12041" max="12041" width="14.6640625" style="84" customWidth="1"/>
    <col min="12042" max="12042" width="11.5" style="84" customWidth="1"/>
    <col min="12043" max="12043" width="9.5" style="84" bestFit="1" customWidth="1"/>
    <col min="12044" max="12044" width="10.5" style="84" bestFit="1" customWidth="1"/>
    <col min="12045" max="12045" width="10.33203125" style="84" bestFit="1" customWidth="1"/>
    <col min="12046" max="12046" width="10" style="84" bestFit="1" customWidth="1"/>
    <col min="12047" max="12049" width="10.5" style="84" bestFit="1" customWidth="1"/>
    <col min="12050" max="12050" width="10.33203125" style="84" bestFit="1" customWidth="1"/>
    <col min="12051" max="12051" width="10.1640625" style="84" bestFit="1" customWidth="1"/>
    <col min="12052" max="12052" width="10.33203125" style="84" bestFit="1" customWidth="1"/>
    <col min="12053" max="12053" width="10.5" style="84" bestFit="1" customWidth="1"/>
    <col min="12054" max="12054" width="10.33203125" style="84" bestFit="1" customWidth="1"/>
    <col min="12055" max="12055" width="10.5" style="84" bestFit="1" customWidth="1"/>
    <col min="12056" max="12056" width="10.1640625" style="84" bestFit="1" customWidth="1"/>
    <col min="12057" max="12057" width="10" style="84" bestFit="1" customWidth="1"/>
    <col min="12058" max="12058" width="10.5" style="84" bestFit="1" customWidth="1"/>
    <col min="12059" max="12059" width="10.33203125" style="84" bestFit="1" customWidth="1"/>
    <col min="12060" max="12060" width="10" style="84" bestFit="1" customWidth="1"/>
    <col min="12061" max="12065" width="10.5" style="84" bestFit="1" customWidth="1"/>
    <col min="12066" max="12066" width="9.83203125" style="84" bestFit="1" customWidth="1"/>
    <col min="12067" max="12067" width="9.5" style="84" bestFit="1" customWidth="1"/>
    <col min="12068" max="12068" width="10.5" style="84" bestFit="1" customWidth="1"/>
    <col min="12069" max="12069" width="10.33203125" style="84" bestFit="1" customWidth="1"/>
    <col min="12070" max="12070" width="10" style="84" bestFit="1" customWidth="1"/>
    <col min="12071" max="12071" width="10.5" style="84" bestFit="1" customWidth="1"/>
    <col min="12072" max="12072" width="10.33203125" style="84" bestFit="1" customWidth="1"/>
    <col min="12073" max="12073" width="9.83203125" style="84" bestFit="1" customWidth="1"/>
    <col min="12074" max="12074" width="10.33203125" style="84" bestFit="1" customWidth="1"/>
    <col min="12075" max="12075" width="10.5" style="84" bestFit="1" customWidth="1"/>
    <col min="12076" max="12076" width="10.33203125" style="84" bestFit="1" customWidth="1"/>
    <col min="12077" max="12077" width="10.5" style="84" bestFit="1" customWidth="1"/>
    <col min="12078" max="12078" width="9.83203125" style="84" bestFit="1" customWidth="1"/>
    <col min="12079" max="12079" width="9.5" style="84" bestFit="1" customWidth="1"/>
    <col min="12080" max="12080" width="10.5" style="84" bestFit="1" customWidth="1"/>
    <col min="12081" max="12081" width="10.33203125" style="84" bestFit="1" customWidth="1"/>
    <col min="12082" max="12082" width="10" style="84" bestFit="1" customWidth="1"/>
    <col min="12083" max="12083" width="10.5" style="84" bestFit="1" customWidth="1"/>
    <col min="12084" max="12084" width="10.33203125" style="84" bestFit="1" customWidth="1"/>
    <col min="12085" max="12085" width="9.83203125" style="84" bestFit="1" customWidth="1"/>
    <col min="12086" max="12086" width="10.33203125" style="84" bestFit="1" customWidth="1"/>
    <col min="12087" max="12087" width="10.5" style="84" bestFit="1" customWidth="1"/>
    <col min="12088" max="12088" width="10.33203125" style="84" bestFit="1" customWidth="1"/>
    <col min="12089" max="12089" width="10.5" style="84" bestFit="1" customWidth="1"/>
    <col min="12090" max="12090" width="9.83203125" style="84" bestFit="1" customWidth="1"/>
    <col min="12091" max="12091" width="9.5" style="84" bestFit="1" customWidth="1"/>
    <col min="12092" max="12092" width="10.5" style="84" bestFit="1" customWidth="1"/>
    <col min="12093" max="12093" width="10.33203125" style="84" bestFit="1" customWidth="1"/>
    <col min="12094" max="12094" width="10" style="84" bestFit="1" customWidth="1"/>
    <col min="12095" max="12095" width="10.5" style="84" bestFit="1" customWidth="1"/>
    <col min="12096" max="12096" width="10.33203125" style="84" bestFit="1" customWidth="1"/>
    <col min="12097" max="12097" width="9.6640625" style="84" bestFit="1" customWidth="1"/>
    <col min="12098" max="12288" width="9.1640625" style="84"/>
    <col min="12289" max="12289" width="13" style="84" customWidth="1"/>
    <col min="12290" max="12290" width="23.1640625" style="84" customWidth="1"/>
    <col min="12291" max="12291" width="61.1640625" style="84" bestFit="1" customWidth="1"/>
    <col min="12292" max="12292" width="23.5" style="84" customWidth="1"/>
    <col min="12293" max="12293" width="23.1640625" style="84" customWidth="1"/>
    <col min="12294" max="12294" width="18.5" style="84" customWidth="1"/>
    <col min="12295" max="12295" width="41" style="84" customWidth="1"/>
    <col min="12296" max="12296" width="11.5" style="84" customWidth="1"/>
    <col min="12297" max="12297" width="14.6640625" style="84" customWidth="1"/>
    <col min="12298" max="12298" width="11.5" style="84" customWidth="1"/>
    <col min="12299" max="12299" width="9.5" style="84" bestFit="1" customWidth="1"/>
    <col min="12300" max="12300" width="10.5" style="84" bestFit="1" customWidth="1"/>
    <col min="12301" max="12301" width="10.33203125" style="84" bestFit="1" customWidth="1"/>
    <col min="12302" max="12302" width="10" style="84" bestFit="1" customWidth="1"/>
    <col min="12303" max="12305" width="10.5" style="84" bestFit="1" customWidth="1"/>
    <col min="12306" max="12306" width="10.33203125" style="84" bestFit="1" customWidth="1"/>
    <col min="12307" max="12307" width="10.1640625" style="84" bestFit="1" customWidth="1"/>
    <col min="12308" max="12308" width="10.33203125" style="84" bestFit="1" customWidth="1"/>
    <col min="12309" max="12309" width="10.5" style="84" bestFit="1" customWidth="1"/>
    <col min="12310" max="12310" width="10.33203125" style="84" bestFit="1" customWidth="1"/>
    <col min="12311" max="12311" width="10.5" style="84" bestFit="1" customWidth="1"/>
    <col min="12312" max="12312" width="10.1640625" style="84" bestFit="1" customWidth="1"/>
    <col min="12313" max="12313" width="10" style="84" bestFit="1" customWidth="1"/>
    <col min="12314" max="12314" width="10.5" style="84" bestFit="1" customWidth="1"/>
    <col min="12315" max="12315" width="10.33203125" style="84" bestFit="1" customWidth="1"/>
    <col min="12316" max="12316" width="10" style="84" bestFit="1" customWidth="1"/>
    <col min="12317" max="12321" width="10.5" style="84" bestFit="1" customWidth="1"/>
    <col min="12322" max="12322" width="9.83203125" style="84" bestFit="1" customWidth="1"/>
    <col min="12323" max="12323" width="9.5" style="84" bestFit="1" customWidth="1"/>
    <col min="12324" max="12324" width="10.5" style="84" bestFit="1" customWidth="1"/>
    <col min="12325" max="12325" width="10.33203125" style="84" bestFit="1" customWidth="1"/>
    <col min="12326" max="12326" width="10" style="84" bestFit="1" customWidth="1"/>
    <col min="12327" max="12327" width="10.5" style="84" bestFit="1" customWidth="1"/>
    <col min="12328" max="12328" width="10.33203125" style="84" bestFit="1" customWidth="1"/>
    <col min="12329" max="12329" width="9.83203125" style="84" bestFit="1" customWidth="1"/>
    <col min="12330" max="12330" width="10.33203125" style="84" bestFit="1" customWidth="1"/>
    <col min="12331" max="12331" width="10.5" style="84" bestFit="1" customWidth="1"/>
    <col min="12332" max="12332" width="10.33203125" style="84" bestFit="1" customWidth="1"/>
    <col min="12333" max="12333" width="10.5" style="84" bestFit="1" customWidth="1"/>
    <col min="12334" max="12334" width="9.83203125" style="84" bestFit="1" customWidth="1"/>
    <col min="12335" max="12335" width="9.5" style="84" bestFit="1" customWidth="1"/>
    <col min="12336" max="12336" width="10.5" style="84" bestFit="1" customWidth="1"/>
    <col min="12337" max="12337" width="10.33203125" style="84" bestFit="1" customWidth="1"/>
    <col min="12338" max="12338" width="10" style="84" bestFit="1" customWidth="1"/>
    <col min="12339" max="12339" width="10.5" style="84" bestFit="1" customWidth="1"/>
    <col min="12340" max="12340" width="10.33203125" style="84" bestFit="1" customWidth="1"/>
    <col min="12341" max="12341" width="9.83203125" style="84" bestFit="1" customWidth="1"/>
    <col min="12342" max="12342" width="10.33203125" style="84" bestFit="1" customWidth="1"/>
    <col min="12343" max="12343" width="10.5" style="84" bestFit="1" customWidth="1"/>
    <col min="12344" max="12344" width="10.33203125" style="84" bestFit="1" customWidth="1"/>
    <col min="12345" max="12345" width="10.5" style="84" bestFit="1" customWidth="1"/>
    <col min="12346" max="12346" width="9.83203125" style="84" bestFit="1" customWidth="1"/>
    <col min="12347" max="12347" width="9.5" style="84" bestFit="1" customWidth="1"/>
    <col min="12348" max="12348" width="10.5" style="84" bestFit="1" customWidth="1"/>
    <col min="12349" max="12349" width="10.33203125" style="84" bestFit="1" customWidth="1"/>
    <col min="12350" max="12350" width="10" style="84" bestFit="1" customWidth="1"/>
    <col min="12351" max="12351" width="10.5" style="84" bestFit="1" customWidth="1"/>
    <col min="12352" max="12352" width="10.33203125" style="84" bestFit="1" customWidth="1"/>
    <col min="12353" max="12353" width="9.6640625" style="84" bestFit="1" customWidth="1"/>
    <col min="12354" max="12544" width="9.1640625" style="84"/>
    <col min="12545" max="12545" width="13" style="84" customWidth="1"/>
    <col min="12546" max="12546" width="23.1640625" style="84" customWidth="1"/>
    <col min="12547" max="12547" width="61.1640625" style="84" bestFit="1" customWidth="1"/>
    <col min="12548" max="12548" width="23.5" style="84" customWidth="1"/>
    <col min="12549" max="12549" width="23.1640625" style="84" customWidth="1"/>
    <col min="12550" max="12550" width="18.5" style="84" customWidth="1"/>
    <col min="12551" max="12551" width="41" style="84" customWidth="1"/>
    <col min="12552" max="12552" width="11.5" style="84" customWidth="1"/>
    <col min="12553" max="12553" width="14.6640625" style="84" customWidth="1"/>
    <col min="12554" max="12554" width="11.5" style="84" customWidth="1"/>
    <col min="12555" max="12555" width="9.5" style="84" bestFit="1" customWidth="1"/>
    <col min="12556" max="12556" width="10.5" style="84" bestFit="1" customWidth="1"/>
    <col min="12557" max="12557" width="10.33203125" style="84" bestFit="1" customWidth="1"/>
    <col min="12558" max="12558" width="10" style="84" bestFit="1" customWidth="1"/>
    <col min="12559" max="12561" width="10.5" style="84" bestFit="1" customWidth="1"/>
    <col min="12562" max="12562" width="10.33203125" style="84" bestFit="1" customWidth="1"/>
    <col min="12563" max="12563" width="10.1640625" style="84" bestFit="1" customWidth="1"/>
    <col min="12564" max="12564" width="10.33203125" style="84" bestFit="1" customWidth="1"/>
    <col min="12565" max="12565" width="10.5" style="84" bestFit="1" customWidth="1"/>
    <col min="12566" max="12566" width="10.33203125" style="84" bestFit="1" customWidth="1"/>
    <col min="12567" max="12567" width="10.5" style="84" bestFit="1" customWidth="1"/>
    <col min="12568" max="12568" width="10.1640625" style="84" bestFit="1" customWidth="1"/>
    <col min="12569" max="12569" width="10" style="84" bestFit="1" customWidth="1"/>
    <col min="12570" max="12570" width="10.5" style="84" bestFit="1" customWidth="1"/>
    <col min="12571" max="12571" width="10.33203125" style="84" bestFit="1" customWidth="1"/>
    <col min="12572" max="12572" width="10" style="84" bestFit="1" customWidth="1"/>
    <col min="12573" max="12577" width="10.5" style="84" bestFit="1" customWidth="1"/>
    <col min="12578" max="12578" width="9.83203125" style="84" bestFit="1" customWidth="1"/>
    <col min="12579" max="12579" width="9.5" style="84" bestFit="1" customWidth="1"/>
    <col min="12580" max="12580" width="10.5" style="84" bestFit="1" customWidth="1"/>
    <col min="12581" max="12581" width="10.33203125" style="84" bestFit="1" customWidth="1"/>
    <col min="12582" max="12582" width="10" style="84" bestFit="1" customWidth="1"/>
    <col min="12583" max="12583" width="10.5" style="84" bestFit="1" customWidth="1"/>
    <col min="12584" max="12584" width="10.33203125" style="84" bestFit="1" customWidth="1"/>
    <col min="12585" max="12585" width="9.83203125" style="84" bestFit="1" customWidth="1"/>
    <col min="12586" max="12586" width="10.33203125" style="84" bestFit="1" customWidth="1"/>
    <col min="12587" max="12587" width="10.5" style="84" bestFit="1" customWidth="1"/>
    <col min="12588" max="12588" width="10.33203125" style="84" bestFit="1" customWidth="1"/>
    <col min="12589" max="12589" width="10.5" style="84" bestFit="1" customWidth="1"/>
    <col min="12590" max="12590" width="9.83203125" style="84" bestFit="1" customWidth="1"/>
    <col min="12591" max="12591" width="9.5" style="84" bestFit="1" customWidth="1"/>
    <col min="12592" max="12592" width="10.5" style="84" bestFit="1" customWidth="1"/>
    <col min="12593" max="12593" width="10.33203125" style="84" bestFit="1" customWidth="1"/>
    <col min="12594" max="12594" width="10" style="84" bestFit="1" customWidth="1"/>
    <col min="12595" max="12595" width="10.5" style="84" bestFit="1" customWidth="1"/>
    <col min="12596" max="12596" width="10.33203125" style="84" bestFit="1" customWidth="1"/>
    <col min="12597" max="12597" width="9.83203125" style="84" bestFit="1" customWidth="1"/>
    <col min="12598" max="12598" width="10.33203125" style="84" bestFit="1" customWidth="1"/>
    <col min="12599" max="12599" width="10.5" style="84" bestFit="1" customWidth="1"/>
    <col min="12600" max="12600" width="10.33203125" style="84" bestFit="1" customWidth="1"/>
    <col min="12601" max="12601" width="10.5" style="84" bestFit="1" customWidth="1"/>
    <col min="12602" max="12602" width="9.83203125" style="84" bestFit="1" customWidth="1"/>
    <col min="12603" max="12603" width="9.5" style="84" bestFit="1" customWidth="1"/>
    <col min="12604" max="12604" width="10.5" style="84" bestFit="1" customWidth="1"/>
    <col min="12605" max="12605" width="10.33203125" style="84" bestFit="1" customWidth="1"/>
    <col min="12606" max="12606" width="10" style="84" bestFit="1" customWidth="1"/>
    <col min="12607" max="12607" width="10.5" style="84" bestFit="1" customWidth="1"/>
    <col min="12608" max="12608" width="10.33203125" style="84" bestFit="1" customWidth="1"/>
    <col min="12609" max="12609" width="9.6640625" style="84" bestFit="1" customWidth="1"/>
    <col min="12610" max="12800" width="9.1640625" style="84"/>
    <col min="12801" max="12801" width="13" style="84" customWidth="1"/>
    <col min="12802" max="12802" width="23.1640625" style="84" customWidth="1"/>
    <col min="12803" max="12803" width="61.1640625" style="84" bestFit="1" customWidth="1"/>
    <col min="12804" max="12804" width="23.5" style="84" customWidth="1"/>
    <col min="12805" max="12805" width="23.1640625" style="84" customWidth="1"/>
    <col min="12806" max="12806" width="18.5" style="84" customWidth="1"/>
    <col min="12807" max="12807" width="41" style="84" customWidth="1"/>
    <col min="12808" max="12808" width="11.5" style="84" customWidth="1"/>
    <col min="12809" max="12809" width="14.6640625" style="84" customWidth="1"/>
    <col min="12810" max="12810" width="11.5" style="84" customWidth="1"/>
    <col min="12811" max="12811" width="9.5" style="84" bestFit="1" customWidth="1"/>
    <col min="12812" max="12812" width="10.5" style="84" bestFit="1" customWidth="1"/>
    <col min="12813" max="12813" width="10.33203125" style="84" bestFit="1" customWidth="1"/>
    <col min="12814" max="12814" width="10" style="84" bestFit="1" customWidth="1"/>
    <col min="12815" max="12817" width="10.5" style="84" bestFit="1" customWidth="1"/>
    <col min="12818" max="12818" width="10.33203125" style="84" bestFit="1" customWidth="1"/>
    <col min="12819" max="12819" width="10.1640625" style="84" bestFit="1" customWidth="1"/>
    <col min="12820" max="12820" width="10.33203125" style="84" bestFit="1" customWidth="1"/>
    <col min="12821" max="12821" width="10.5" style="84" bestFit="1" customWidth="1"/>
    <col min="12822" max="12822" width="10.33203125" style="84" bestFit="1" customWidth="1"/>
    <col min="12823" max="12823" width="10.5" style="84" bestFit="1" customWidth="1"/>
    <col min="12824" max="12824" width="10.1640625" style="84" bestFit="1" customWidth="1"/>
    <col min="12825" max="12825" width="10" style="84" bestFit="1" customWidth="1"/>
    <col min="12826" max="12826" width="10.5" style="84" bestFit="1" customWidth="1"/>
    <col min="12827" max="12827" width="10.33203125" style="84" bestFit="1" customWidth="1"/>
    <col min="12828" max="12828" width="10" style="84" bestFit="1" customWidth="1"/>
    <col min="12829" max="12833" width="10.5" style="84" bestFit="1" customWidth="1"/>
    <col min="12834" max="12834" width="9.83203125" style="84" bestFit="1" customWidth="1"/>
    <col min="12835" max="12835" width="9.5" style="84" bestFit="1" customWidth="1"/>
    <col min="12836" max="12836" width="10.5" style="84" bestFit="1" customWidth="1"/>
    <col min="12837" max="12837" width="10.33203125" style="84" bestFit="1" customWidth="1"/>
    <col min="12838" max="12838" width="10" style="84" bestFit="1" customWidth="1"/>
    <col min="12839" max="12839" width="10.5" style="84" bestFit="1" customWidth="1"/>
    <col min="12840" max="12840" width="10.33203125" style="84" bestFit="1" customWidth="1"/>
    <col min="12841" max="12841" width="9.83203125" style="84" bestFit="1" customWidth="1"/>
    <col min="12842" max="12842" width="10.33203125" style="84" bestFit="1" customWidth="1"/>
    <col min="12843" max="12843" width="10.5" style="84" bestFit="1" customWidth="1"/>
    <col min="12844" max="12844" width="10.33203125" style="84" bestFit="1" customWidth="1"/>
    <col min="12845" max="12845" width="10.5" style="84" bestFit="1" customWidth="1"/>
    <col min="12846" max="12846" width="9.83203125" style="84" bestFit="1" customWidth="1"/>
    <col min="12847" max="12847" width="9.5" style="84" bestFit="1" customWidth="1"/>
    <col min="12848" max="12848" width="10.5" style="84" bestFit="1" customWidth="1"/>
    <col min="12849" max="12849" width="10.33203125" style="84" bestFit="1" customWidth="1"/>
    <col min="12850" max="12850" width="10" style="84" bestFit="1" customWidth="1"/>
    <col min="12851" max="12851" width="10.5" style="84" bestFit="1" customWidth="1"/>
    <col min="12852" max="12852" width="10.33203125" style="84" bestFit="1" customWidth="1"/>
    <col min="12853" max="12853" width="9.83203125" style="84" bestFit="1" customWidth="1"/>
    <col min="12854" max="12854" width="10.33203125" style="84" bestFit="1" customWidth="1"/>
    <col min="12855" max="12855" width="10.5" style="84" bestFit="1" customWidth="1"/>
    <col min="12856" max="12856" width="10.33203125" style="84" bestFit="1" customWidth="1"/>
    <col min="12857" max="12857" width="10.5" style="84" bestFit="1" customWidth="1"/>
    <col min="12858" max="12858" width="9.83203125" style="84" bestFit="1" customWidth="1"/>
    <col min="12859" max="12859" width="9.5" style="84" bestFit="1" customWidth="1"/>
    <col min="12860" max="12860" width="10.5" style="84" bestFit="1" customWidth="1"/>
    <col min="12861" max="12861" width="10.33203125" style="84" bestFit="1" customWidth="1"/>
    <col min="12862" max="12862" width="10" style="84" bestFit="1" customWidth="1"/>
    <col min="12863" max="12863" width="10.5" style="84" bestFit="1" customWidth="1"/>
    <col min="12864" max="12864" width="10.33203125" style="84" bestFit="1" customWidth="1"/>
    <col min="12865" max="12865" width="9.6640625" style="84" bestFit="1" customWidth="1"/>
    <col min="12866" max="13056" width="9.1640625" style="84"/>
    <col min="13057" max="13057" width="13" style="84" customWidth="1"/>
    <col min="13058" max="13058" width="23.1640625" style="84" customWidth="1"/>
    <col min="13059" max="13059" width="61.1640625" style="84" bestFit="1" customWidth="1"/>
    <col min="13060" max="13060" width="23.5" style="84" customWidth="1"/>
    <col min="13061" max="13061" width="23.1640625" style="84" customWidth="1"/>
    <col min="13062" max="13062" width="18.5" style="84" customWidth="1"/>
    <col min="13063" max="13063" width="41" style="84" customWidth="1"/>
    <col min="13064" max="13064" width="11.5" style="84" customWidth="1"/>
    <col min="13065" max="13065" width="14.6640625" style="84" customWidth="1"/>
    <col min="13066" max="13066" width="11.5" style="84" customWidth="1"/>
    <col min="13067" max="13067" width="9.5" style="84" bestFit="1" customWidth="1"/>
    <col min="13068" max="13068" width="10.5" style="84" bestFit="1" customWidth="1"/>
    <col min="13069" max="13069" width="10.33203125" style="84" bestFit="1" customWidth="1"/>
    <col min="13070" max="13070" width="10" style="84" bestFit="1" customWidth="1"/>
    <col min="13071" max="13073" width="10.5" style="84" bestFit="1" customWidth="1"/>
    <col min="13074" max="13074" width="10.33203125" style="84" bestFit="1" customWidth="1"/>
    <col min="13075" max="13075" width="10.1640625" style="84" bestFit="1" customWidth="1"/>
    <col min="13076" max="13076" width="10.33203125" style="84" bestFit="1" customWidth="1"/>
    <col min="13077" max="13077" width="10.5" style="84" bestFit="1" customWidth="1"/>
    <col min="13078" max="13078" width="10.33203125" style="84" bestFit="1" customWidth="1"/>
    <col min="13079" max="13079" width="10.5" style="84" bestFit="1" customWidth="1"/>
    <col min="13080" max="13080" width="10.1640625" style="84" bestFit="1" customWidth="1"/>
    <col min="13081" max="13081" width="10" style="84" bestFit="1" customWidth="1"/>
    <col min="13082" max="13082" width="10.5" style="84" bestFit="1" customWidth="1"/>
    <col min="13083" max="13083" width="10.33203125" style="84" bestFit="1" customWidth="1"/>
    <col min="13084" max="13084" width="10" style="84" bestFit="1" customWidth="1"/>
    <col min="13085" max="13089" width="10.5" style="84" bestFit="1" customWidth="1"/>
    <col min="13090" max="13090" width="9.83203125" style="84" bestFit="1" customWidth="1"/>
    <col min="13091" max="13091" width="9.5" style="84" bestFit="1" customWidth="1"/>
    <col min="13092" max="13092" width="10.5" style="84" bestFit="1" customWidth="1"/>
    <col min="13093" max="13093" width="10.33203125" style="84" bestFit="1" customWidth="1"/>
    <col min="13094" max="13094" width="10" style="84" bestFit="1" customWidth="1"/>
    <col min="13095" max="13095" width="10.5" style="84" bestFit="1" customWidth="1"/>
    <col min="13096" max="13096" width="10.33203125" style="84" bestFit="1" customWidth="1"/>
    <col min="13097" max="13097" width="9.83203125" style="84" bestFit="1" customWidth="1"/>
    <col min="13098" max="13098" width="10.33203125" style="84" bestFit="1" customWidth="1"/>
    <col min="13099" max="13099" width="10.5" style="84" bestFit="1" customWidth="1"/>
    <col min="13100" max="13100" width="10.33203125" style="84" bestFit="1" customWidth="1"/>
    <col min="13101" max="13101" width="10.5" style="84" bestFit="1" customWidth="1"/>
    <col min="13102" max="13102" width="9.83203125" style="84" bestFit="1" customWidth="1"/>
    <col min="13103" max="13103" width="9.5" style="84" bestFit="1" customWidth="1"/>
    <col min="13104" max="13104" width="10.5" style="84" bestFit="1" customWidth="1"/>
    <col min="13105" max="13105" width="10.33203125" style="84" bestFit="1" customWidth="1"/>
    <col min="13106" max="13106" width="10" style="84" bestFit="1" customWidth="1"/>
    <col min="13107" max="13107" width="10.5" style="84" bestFit="1" customWidth="1"/>
    <col min="13108" max="13108" width="10.33203125" style="84" bestFit="1" customWidth="1"/>
    <col min="13109" max="13109" width="9.83203125" style="84" bestFit="1" customWidth="1"/>
    <col min="13110" max="13110" width="10.33203125" style="84" bestFit="1" customWidth="1"/>
    <col min="13111" max="13111" width="10.5" style="84" bestFit="1" customWidth="1"/>
    <col min="13112" max="13112" width="10.33203125" style="84" bestFit="1" customWidth="1"/>
    <col min="13113" max="13113" width="10.5" style="84" bestFit="1" customWidth="1"/>
    <col min="13114" max="13114" width="9.83203125" style="84" bestFit="1" customWidth="1"/>
    <col min="13115" max="13115" width="9.5" style="84" bestFit="1" customWidth="1"/>
    <col min="13116" max="13116" width="10.5" style="84" bestFit="1" customWidth="1"/>
    <col min="13117" max="13117" width="10.33203125" style="84" bestFit="1" customWidth="1"/>
    <col min="13118" max="13118" width="10" style="84" bestFit="1" customWidth="1"/>
    <col min="13119" max="13119" width="10.5" style="84" bestFit="1" customWidth="1"/>
    <col min="13120" max="13120" width="10.33203125" style="84" bestFit="1" customWidth="1"/>
    <col min="13121" max="13121" width="9.6640625" style="84" bestFit="1" customWidth="1"/>
    <col min="13122" max="13312" width="9.1640625" style="84"/>
    <col min="13313" max="13313" width="13" style="84" customWidth="1"/>
    <col min="13314" max="13314" width="23.1640625" style="84" customWidth="1"/>
    <col min="13315" max="13315" width="61.1640625" style="84" bestFit="1" customWidth="1"/>
    <col min="13316" max="13316" width="23.5" style="84" customWidth="1"/>
    <col min="13317" max="13317" width="23.1640625" style="84" customWidth="1"/>
    <col min="13318" max="13318" width="18.5" style="84" customWidth="1"/>
    <col min="13319" max="13319" width="41" style="84" customWidth="1"/>
    <col min="13320" max="13320" width="11.5" style="84" customWidth="1"/>
    <col min="13321" max="13321" width="14.6640625" style="84" customWidth="1"/>
    <col min="13322" max="13322" width="11.5" style="84" customWidth="1"/>
    <col min="13323" max="13323" width="9.5" style="84" bestFit="1" customWidth="1"/>
    <col min="13324" max="13324" width="10.5" style="84" bestFit="1" customWidth="1"/>
    <col min="13325" max="13325" width="10.33203125" style="84" bestFit="1" customWidth="1"/>
    <col min="13326" max="13326" width="10" style="84" bestFit="1" customWidth="1"/>
    <col min="13327" max="13329" width="10.5" style="84" bestFit="1" customWidth="1"/>
    <col min="13330" max="13330" width="10.33203125" style="84" bestFit="1" customWidth="1"/>
    <col min="13331" max="13331" width="10.1640625" style="84" bestFit="1" customWidth="1"/>
    <col min="13332" max="13332" width="10.33203125" style="84" bestFit="1" customWidth="1"/>
    <col min="13333" max="13333" width="10.5" style="84" bestFit="1" customWidth="1"/>
    <col min="13334" max="13334" width="10.33203125" style="84" bestFit="1" customWidth="1"/>
    <col min="13335" max="13335" width="10.5" style="84" bestFit="1" customWidth="1"/>
    <col min="13336" max="13336" width="10.1640625" style="84" bestFit="1" customWidth="1"/>
    <col min="13337" max="13337" width="10" style="84" bestFit="1" customWidth="1"/>
    <col min="13338" max="13338" width="10.5" style="84" bestFit="1" customWidth="1"/>
    <col min="13339" max="13339" width="10.33203125" style="84" bestFit="1" customWidth="1"/>
    <col min="13340" max="13340" width="10" style="84" bestFit="1" customWidth="1"/>
    <col min="13341" max="13345" width="10.5" style="84" bestFit="1" customWidth="1"/>
    <col min="13346" max="13346" width="9.83203125" style="84" bestFit="1" customWidth="1"/>
    <col min="13347" max="13347" width="9.5" style="84" bestFit="1" customWidth="1"/>
    <col min="13348" max="13348" width="10.5" style="84" bestFit="1" customWidth="1"/>
    <col min="13349" max="13349" width="10.33203125" style="84" bestFit="1" customWidth="1"/>
    <col min="13350" max="13350" width="10" style="84" bestFit="1" customWidth="1"/>
    <col min="13351" max="13351" width="10.5" style="84" bestFit="1" customWidth="1"/>
    <col min="13352" max="13352" width="10.33203125" style="84" bestFit="1" customWidth="1"/>
    <col min="13353" max="13353" width="9.83203125" style="84" bestFit="1" customWidth="1"/>
    <col min="13354" max="13354" width="10.33203125" style="84" bestFit="1" customWidth="1"/>
    <col min="13355" max="13355" width="10.5" style="84" bestFit="1" customWidth="1"/>
    <col min="13356" max="13356" width="10.33203125" style="84" bestFit="1" customWidth="1"/>
    <col min="13357" max="13357" width="10.5" style="84" bestFit="1" customWidth="1"/>
    <col min="13358" max="13358" width="9.83203125" style="84" bestFit="1" customWidth="1"/>
    <col min="13359" max="13359" width="9.5" style="84" bestFit="1" customWidth="1"/>
    <col min="13360" max="13360" width="10.5" style="84" bestFit="1" customWidth="1"/>
    <col min="13361" max="13361" width="10.33203125" style="84" bestFit="1" customWidth="1"/>
    <col min="13362" max="13362" width="10" style="84" bestFit="1" customWidth="1"/>
    <col min="13363" max="13363" width="10.5" style="84" bestFit="1" customWidth="1"/>
    <col min="13364" max="13364" width="10.33203125" style="84" bestFit="1" customWidth="1"/>
    <col min="13365" max="13365" width="9.83203125" style="84" bestFit="1" customWidth="1"/>
    <col min="13366" max="13366" width="10.33203125" style="84" bestFit="1" customWidth="1"/>
    <col min="13367" max="13367" width="10.5" style="84" bestFit="1" customWidth="1"/>
    <col min="13368" max="13368" width="10.33203125" style="84" bestFit="1" customWidth="1"/>
    <col min="13369" max="13369" width="10.5" style="84" bestFit="1" customWidth="1"/>
    <col min="13370" max="13370" width="9.83203125" style="84" bestFit="1" customWidth="1"/>
    <col min="13371" max="13371" width="9.5" style="84" bestFit="1" customWidth="1"/>
    <col min="13372" max="13372" width="10.5" style="84" bestFit="1" customWidth="1"/>
    <col min="13373" max="13373" width="10.33203125" style="84" bestFit="1" customWidth="1"/>
    <col min="13374" max="13374" width="10" style="84" bestFit="1" customWidth="1"/>
    <col min="13375" max="13375" width="10.5" style="84" bestFit="1" customWidth="1"/>
    <col min="13376" max="13376" width="10.33203125" style="84" bestFit="1" customWidth="1"/>
    <col min="13377" max="13377" width="9.6640625" style="84" bestFit="1" customWidth="1"/>
    <col min="13378" max="13568" width="9.1640625" style="84"/>
    <col min="13569" max="13569" width="13" style="84" customWidth="1"/>
    <col min="13570" max="13570" width="23.1640625" style="84" customWidth="1"/>
    <col min="13571" max="13571" width="61.1640625" style="84" bestFit="1" customWidth="1"/>
    <col min="13572" max="13572" width="23.5" style="84" customWidth="1"/>
    <col min="13573" max="13573" width="23.1640625" style="84" customWidth="1"/>
    <col min="13574" max="13574" width="18.5" style="84" customWidth="1"/>
    <col min="13575" max="13575" width="41" style="84" customWidth="1"/>
    <col min="13576" max="13576" width="11.5" style="84" customWidth="1"/>
    <col min="13577" max="13577" width="14.6640625" style="84" customWidth="1"/>
    <col min="13578" max="13578" width="11.5" style="84" customWidth="1"/>
    <col min="13579" max="13579" width="9.5" style="84" bestFit="1" customWidth="1"/>
    <col min="13580" max="13580" width="10.5" style="84" bestFit="1" customWidth="1"/>
    <col min="13581" max="13581" width="10.33203125" style="84" bestFit="1" customWidth="1"/>
    <col min="13582" max="13582" width="10" style="84" bestFit="1" customWidth="1"/>
    <col min="13583" max="13585" width="10.5" style="84" bestFit="1" customWidth="1"/>
    <col min="13586" max="13586" width="10.33203125" style="84" bestFit="1" customWidth="1"/>
    <col min="13587" max="13587" width="10.1640625" style="84" bestFit="1" customWidth="1"/>
    <col min="13588" max="13588" width="10.33203125" style="84" bestFit="1" customWidth="1"/>
    <col min="13589" max="13589" width="10.5" style="84" bestFit="1" customWidth="1"/>
    <col min="13590" max="13590" width="10.33203125" style="84" bestFit="1" customWidth="1"/>
    <col min="13591" max="13591" width="10.5" style="84" bestFit="1" customWidth="1"/>
    <col min="13592" max="13592" width="10.1640625" style="84" bestFit="1" customWidth="1"/>
    <col min="13593" max="13593" width="10" style="84" bestFit="1" customWidth="1"/>
    <col min="13594" max="13594" width="10.5" style="84" bestFit="1" customWidth="1"/>
    <col min="13595" max="13595" width="10.33203125" style="84" bestFit="1" customWidth="1"/>
    <col min="13596" max="13596" width="10" style="84" bestFit="1" customWidth="1"/>
    <col min="13597" max="13601" width="10.5" style="84" bestFit="1" customWidth="1"/>
    <col min="13602" max="13602" width="9.83203125" style="84" bestFit="1" customWidth="1"/>
    <col min="13603" max="13603" width="9.5" style="84" bestFit="1" customWidth="1"/>
    <col min="13604" max="13604" width="10.5" style="84" bestFit="1" customWidth="1"/>
    <col min="13605" max="13605" width="10.33203125" style="84" bestFit="1" customWidth="1"/>
    <col min="13606" max="13606" width="10" style="84" bestFit="1" customWidth="1"/>
    <col min="13607" max="13607" width="10.5" style="84" bestFit="1" customWidth="1"/>
    <col min="13608" max="13608" width="10.33203125" style="84" bestFit="1" customWidth="1"/>
    <col min="13609" max="13609" width="9.83203125" style="84" bestFit="1" customWidth="1"/>
    <col min="13610" max="13610" width="10.33203125" style="84" bestFit="1" customWidth="1"/>
    <col min="13611" max="13611" width="10.5" style="84" bestFit="1" customWidth="1"/>
    <col min="13612" max="13612" width="10.33203125" style="84" bestFit="1" customWidth="1"/>
    <col min="13613" max="13613" width="10.5" style="84" bestFit="1" customWidth="1"/>
    <col min="13614" max="13614" width="9.83203125" style="84" bestFit="1" customWidth="1"/>
    <col min="13615" max="13615" width="9.5" style="84" bestFit="1" customWidth="1"/>
    <col min="13616" max="13616" width="10.5" style="84" bestFit="1" customWidth="1"/>
    <col min="13617" max="13617" width="10.33203125" style="84" bestFit="1" customWidth="1"/>
    <col min="13618" max="13618" width="10" style="84" bestFit="1" customWidth="1"/>
    <col min="13619" max="13619" width="10.5" style="84" bestFit="1" customWidth="1"/>
    <col min="13620" max="13620" width="10.33203125" style="84" bestFit="1" customWidth="1"/>
    <col min="13621" max="13621" width="9.83203125" style="84" bestFit="1" customWidth="1"/>
    <col min="13622" max="13622" width="10.33203125" style="84" bestFit="1" customWidth="1"/>
    <col min="13623" max="13623" width="10.5" style="84" bestFit="1" customWidth="1"/>
    <col min="13624" max="13624" width="10.33203125" style="84" bestFit="1" customWidth="1"/>
    <col min="13625" max="13625" width="10.5" style="84" bestFit="1" customWidth="1"/>
    <col min="13626" max="13626" width="9.83203125" style="84" bestFit="1" customWidth="1"/>
    <col min="13627" max="13627" width="9.5" style="84" bestFit="1" customWidth="1"/>
    <col min="13628" max="13628" width="10.5" style="84" bestFit="1" customWidth="1"/>
    <col min="13629" max="13629" width="10.33203125" style="84" bestFit="1" customWidth="1"/>
    <col min="13630" max="13630" width="10" style="84" bestFit="1" customWidth="1"/>
    <col min="13631" max="13631" width="10.5" style="84" bestFit="1" customWidth="1"/>
    <col min="13632" max="13632" width="10.33203125" style="84" bestFit="1" customWidth="1"/>
    <col min="13633" max="13633" width="9.6640625" style="84" bestFit="1" customWidth="1"/>
    <col min="13634" max="13824" width="9.1640625" style="84"/>
    <col min="13825" max="13825" width="13" style="84" customWidth="1"/>
    <col min="13826" max="13826" width="23.1640625" style="84" customWidth="1"/>
    <col min="13827" max="13827" width="61.1640625" style="84" bestFit="1" customWidth="1"/>
    <col min="13828" max="13828" width="23.5" style="84" customWidth="1"/>
    <col min="13829" max="13829" width="23.1640625" style="84" customWidth="1"/>
    <col min="13830" max="13830" width="18.5" style="84" customWidth="1"/>
    <col min="13831" max="13831" width="41" style="84" customWidth="1"/>
    <col min="13832" max="13832" width="11.5" style="84" customWidth="1"/>
    <col min="13833" max="13833" width="14.6640625" style="84" customWidth="1"/>
    <col min="13834" max="13834" width="11.5" style="84" customWidth="1"/>
    <col min="13835" max="13835" width="9.5" style="84" bestFit="1" customWidth="1"/>
    <col min="13836" max="13836" width="10.5" style="84" bestFit="1" customWidth="1"/>
    <col min="13837" max="13837" width="10.33203125" style="84" bestFit="1" customWidth="1"/>
    <col min="13838" max="13838" width="10" style="84" bestFit="1" customWidth="1"/>
    <col min="13839" max="13841" width="10.5" style="84" bestFit="1" customWidth="1"/>
    <col min="13842" max="13842" width="10.33203125" style="84" bestFit="1" customWidth="1"/>
    <col min="13843" max="13843" width="10.1640625" style="84" bestFit="1" customWidth="1"/>
    <col min="13844" max="13844" width="10.33203125" style="84" bestFit="1" customWidth="1"/>
    <col min="13845" max="13845" width="10.5" style="84" bestFit="1" customWidth="1"/>
    <col min="13846" max="13846" width="10.33203125" style="84" bestFit="1" customWidth="1"/>
    <col min="13847" max="13847" width="10.5" style="84" bestFit="1" customWidth="1"/>
    <col min="13848" max="13848" width="10.1640625" style="84" bestFit="1" customWidth="1"/>
    <col min="13849" max="13849" width="10" style="84" bestFit="1" customWidth="1"/>
    <col min="13850" max="13850" width="10.5" style="84" bestFit="1" customWidth="1"/>
    <col min="13851" max="13851" width="10.33203125" style="84" bestFit="1" customWidth="1"/>
    <col min="13852" max="13852" width="10" style="84" bestFit="1" customWidth="1"/>
    <col min="13853" max="13857" width="10.5" style="84" bestFit="1" customWidth="1"/>
    <col min="13858" max="13858" width="9.83203125" style="84" bestFit="1" customWidth="1"/>
    <col min="13859" max="13859" width="9.5" style="84" bestFit="1" customWidth="1"/>
    <col min="13860" max="13860" width="10.5" style="84" bestFit="1" customWidth="1"/>
    <col min="13861" max="13861" width="10.33203125" style="84" bestFit="1" customWidth="1"/>
    <col min="13862" max="13862" width="10" style="84" bestFit="1" customWidth="1"/>
    <col min="13863" max="13863" width="10.5" style="84" bestFit="1" customWidth="1"/>
    <col min="13864" max="13864" width="10.33203125" style="84" bestFit="1" customWidth="1"/>
    <col min="13865" max="13865" width="9.83203125" style="84" bestFit="1" customWidth="1"/>
    <col min="13866" max="13866" width="10.33203125" style="84" bestFit="1" customWidth="1"/>
    <col min="13867" max="13867" width="10.5" style="84" bestFit="1" customWidth="1"/>
    <col min="13868" max="13868" width="10.33203125" style="84" bestFit="1" customWidth="1"/>
    <col min="13869" max="13869" width="10.5" style="84" bestFit="1" customWidth="1"/>
    <col min="13870" max="13870" width="9.83203125" style="84" bestFit="1" customWidth="1"/>
    <col min="13871" max="13871" width="9.5" style="84" bestFit="1" customWidth="1"/>
    <col min="13872" max="13872" width="10.5" style="84" bestFit="1" customWidth="1"/>
    <col min="13873" max="13873" width="10.33203125" style="84" bestFit="1" customWidth="1"/>
    <col min="13874" max="13874" width="10" style="84" bestFit="1" customWidth="1"/>
    <col min="13875" max="13875" width="10.5" style="84" bestFit="1" customWidth="1"/>
    <col min="13876" max="13876" width="10.33203125" style="84" bestFit="1" customWidth="1"/>
    <col min="13877" max="13877" width="9.83203125" style="84" bestFit="1" customWidth="1"/>
    <col min="13878" max="13878" width="10.33203125" style="84" bestFit="1" customWidth="1"/>
    <col min="13879" max="13879" width="10.5" style="84" bestFit="1" customWidth="1"/>
    <col min="13880" max="13880" width="10.33203125" style="84" bestFit="1" customWidth="1"/>
    <col min="13881" max="13881" width="10.5" style="84" bestFit="1" customWidth="1"/>
    <col min="13882" max="13882" width="9.83203125" style="84" bestFit="1" customWidth="1"/>
    <col min="13883" max="13883" width="9.5" style="84" bestFit="1" customWidth="1"/>
    <col min="13884" max="13884" width="10.5" style="84" bestFit="1" customWidth="1"/>
    <col min="13885" max="13885" width="10.33203125" style="84" bestFit="1" customWidth="1"/>
    <col min="13886" max="13886" width="10" style="84" bestFit="1" customWidth="1"/>
    <col min="13887" max="13887" width="10.5" style="84" bestFit="1" customWidth="1"/>
    <col min="13888" max="13888" width="10.33203125" style="84" bestFit="1" customWidth="1"/>
    <col min="13889" max="13889" width="9.6640625" style="84" bestFit="1" customWidth="1"/>
    <col min="13890" max="14080" width="9.1640625" style="84"/>
    <col min="14081" max="14081" width="13" style="84" customWidth="1"/>
    <col min="14082" max="14082" width="23.1640625" style="84" customWidth="1"/>
    <col min="14083" max="14083" width="61.1640625" style="84" bestFit="1" customWidth="1"/>
    <col min="14084" max="14084" width="23.5" style="84" customWidth="1"/>
    <col min="14085" max="14085" width="23.1640625" style="84" customWidth="1"/>
    <col min="14086" max="14086" width="18.5" style="84" customWidth="1"/>
    <col min="14087" max="14087" width="41" style="84" customWidth="1"/>
    <col min="14088" max="14088" width="11.5" style="84" customWidth="1"/>
    <col min="14089" max="14089" width="14.6640625" style="84" customWidth="1"/>
    <col min="14090" max="14090" width="11.5" style="84" customWidth="1"/>
    <col min="14091" max="14091" width="9.5" style="84" bestFit="1" customWidth="1"/>
    <col min="14092" max="14092" width="10.5" style="84" bestFit="1" customWidth="1"/>
    <col min="14093" max="14093" width="10.33203125" style="84" bestFit="1" customWidth="1"/>
    <col min="14094" max="14094" width="10" style="84" bestFit="1" customWidth="1"/>
    <col min="14095" max="14097" width="10.5" style="84" bestFit="1" customWidth="1"/>
    <col min="14098" max="14098" width="10.33203125" style="84" bestFit="1" customWidth="1"/>
    <col min="14099" max="14099" width="10.1640625" style="84" bestFit="1" customWidth="1"/>
    <col min="14100" max="14100" width="10.33203125" style="84" bestFit="1" customWidth="1"/>
    <col min="14101" max="14101" width="10.5" style="84" bestFit="1" customWidth="1"/>
    <col min="14102" max="14102" width="10.33203125" style="84" bestFit="1" customWidth="1"/>
    <col min="14103" max="14103" width="10.5" style="84" bestFit="1" customWidth="1"/>
    <col min="14104" max="14104" width="10.1640625" style="84" bestFit="1" customWidth="1"/>
    <col min="14105" max="14105" width="10" style="84" bestFit="1" customWidth="1"/>
    <col min="14106" max="14106" width="10.5" style="84" bestFit="1" customWidth="1"/>
    <col min="14107" max="14107" width="10.33203125" style="84" bestFit="1" customWidth="1"/>
    <col min="14108" max="14108" width="10" style="84" bestFit="1" customWidth="1"/>
    <col min="14109" max="14113" width="10.5" style="84" bestFit="1" customWidth="1"/>
    <col min="14114" max="14114" width="9.83203125" style="84" bestFit="1" customWidth="1"/>
    <col min="14115" max="14115" width="9.5" style="84" bestFit="1" customWidth="1"/>
    <col min="14116" max="14116" width="10.5" style="84" bestFit="1" customWidth="1"/>
    <col min="14117" max="14117" width="10.33203125" style="84" bestFit="1" customWidth="1"/>
    <col min="14118" max="14118" width="10" style="84" bestFit="1" customWidth="1"/>
    <col min="14119" max="14119" width="10.5" style="84" bestFit="1" customWidth="1"/>
    <col min="14120" max="14120" width="10.33203125" style="84" bestFit="1" customWidth="1"/>
    <col min="14121" max="14121" width="9.83203125" style="84" bestFit="1" customWidth="1"/>
    <col min="14122" max="14122" width="10.33203125" style="84" bestFit="1" customWidth="1"/>
    <col min="14123" max="14123" width="10.5" style="84" bestFit="1" customWidth="1"/>
    <col min="14124" max="14124" width="10.33203125" style="84" bestFit="1" customWidth="1"/>
    <col min="14125" max="14125" width="10.5" style="84" bestFit="1" customWidth="1"/>
    <col min="14126" max="14126" width="9.83203125" style="84" bestFit="1" customWidth="1"/>
    <col min="14127" max="14127" width="9.5" style="84" bestFit="1" customWidth="1"/>
    <col min="14128" max="14128" width="10.5" style="84" bestFit="1" customWidth="1"/>
    <col min="14129" max="14129" width="10.33203125" style="84" bestFit="1" customWidth="1"/>
    <col min="14130" max="14130" width="10" style="84" bestFit="1" customWidth="1"/>
    <col min="14131" max="14131" width="10.5" style="84" bestFit="1" customWidth="1"/>
    <col min="14132" max="14132" width="10.33203125" style="84" bestFit="1" customWidth="1"/>
    <col min="14133" max="14133" width="9.83203125" style="84" bestFit="1" customWidth="1"/>
    <col min="14134" max="14134" width="10.33203125" style="84" bestFit="1" customWidth="1"/>
    <col min="14135" max="14135" width="10.5" style="84" bestFit="1" customWidth="1"/>
    <col min="14136" max="14136" width="10.33203125" style="84" bestFit="1" customWidth="1"/>
    <col min="14137" max="14137" width="10.5" style="84" bestFit="1" customWidth="1"/>
    <col min="14138" max="14138" width="9.83203125" style="84" bestFit="1" customWidth="1"/>
    <col min="14139" max="14139" width="9.5" style="84" bestFit="1" customWidth="1"/>
    <col min="14140" max="14140" width="10.5" style="84" bestFit="1" customWidth="1"/>
    <col min="14141" max="14141" width="10.33203125" style="84" bestFit="1" customWidth="1"/>
    <col min="14142" max="14142" width="10" style="84" bestFit="1" customWidth="1"/>
    <col min="14143" max="14143" width="10.5" style="84" bestFit="1" customWidth="1"/>
    <col min="14144" max="14144" width="10.33203125" style="84" bestFit="1" customWidth="1"/>
    <col min="14145" max="14145" width="9.6640625" style="84" bestFit="1" customWidth="1"/>
    <col min="14146" max="14336" width="9.1640625" style="84"/>
    <col min="14337" max="14337" width="13" style="84" customWidth="1"/>
    <col min="14338" max="14338" width="23.1640625" style="84" customWidth="1"/>
    <col min="14339" max="14339" width="61.1640625" style="84" bestFit="1" customWidth="1"/>
    <col min="14340" max="14340" width="23.5" style="84" customWidth="1"/>
    <col min="14341" max="14341" width="23.1640625" style="84" customWidth="1"/>
    <col min="14342" max="14342" width="18.5" style="84" customWidth="1"/>
    <col min="14343" max="14343" width="41" style="84" customWidth="1"/>
    <col min="14344" max="14344" width="11.5" style="84" customWidth="1"/>
    <col min="14345" max="14345" width="14.6640625" style="84" customWidth="1"/>
    <col min="14346" max="14346" width="11.5" style="84" customWidth="1"/>
    <col min="14347" max="14347" width="9.5" style="84" bestFit="1" customWidth="1"/>
    <col min="14348" max="14348" width="10.5" style="84" bestFit="1" customWidth="1"/>
    <col min="14349" max="14349" width="10.33203125" style="84" bestFit="1" customWidth="1"/>
    <col min="14350" max="14350" width="10" style="84" bestFit="1" customWidth="1"/>
    <col min="14351" max="14353" width="10.5" style="84" bestFit="1" customWidth="1"/>
    <col min="14354" max="14354" width="10.33203125" style="84" bestFit="1" customWidth="1"/>
    <col min="14355" max="14355" width="10.1640625" style="84" bestFit="1" customWidth="1"/>
    <col min="14356" max="14356" width="10.33203125" style="84" bestFit="1" customWidth="1"/>
    <col min="14357" max="14357" width="10.5" style="84" bestFit="1" customWidth="1"/>
    <col min="14358" max="14358" width="10.33203125" style="84" bestFit="1" customWidth="1"/>
    <col min="14359" max="14359" width="10.5" style="84" bestFit="1" customWidth="1"/>
    <col min="14360" max="14360" width="10.1640625" style="84" bestFit="1" customWidth="1"/>
    <col min="14361" max="14361" width="10" style="84" bestFit="1" customWidth="1"/>
    <col min="14362" max="14362" width="10.5" style="84" bestFit="1" customWidth="1"/>
    <col min="14363" max="14363" width="10.33203125" style="84" bestFit="1" customWidth="1"/>
    <col min="14364" max="14364" width="10" style="84" bestFit="1" customWidth="1"/>
    <col min="14365" max="14369" width="10.5" style="84" bestFit="1" customWidth="1"/>
    <col min="14370" max="14370" width="9.83203125" style="84" bestFit="1" customWidth="1"/>
    <col min="14371" max="14371" width="9.5" style="84" bestFit="1" customWidth="1"/>
    <col min="14372" max="14372" width="10.5" style="84" bestFit="1" customWidth="1"/>
    <col min="14373" max="14373" width="10.33203125" style="84" bestFit="1" customWidth="1"/>
    <col min="14374" max="14374" width="10" style="84" bestFit="1" customWidth="1"/>
    <col min="14375" max="14375" width="10.5" style="84" bestFit="1" customWidth="1"/>
    <col min="14376" max="14376" width="10.33203125" style="84" bestFit="1" customWidth="1"/>
    <col min="14377" max="14377" width="9.83203125" style="84" bestFit="1" customWidth="1"/>
    <col min="14378" max="14378" width="10.33203125" style="84" bestFit="1" customWidth="1"/>
    <col min="14379" max="14379" width="10.5" style="84" bestFit="1" customWidth="1"/>
    <col min="14380" max="14380" width="10.33203125" style="84" bestFit="1" customWidth="1"/>
    <col min="14381" max="14381" width="10.5" style="84" bestFit="1" customWidth="1"/>
    <col min="14382" max="14382" width="9.83203125" style="84" bestFit="1" customWidth="1"/>
    <col min="14383" max="14383" width="9.5" style="84" bestFit="1" customWidth="1"/>
    <col min="14384" max="14384" width="10.5" style="84" bestFit="1" customWidth="1"/>
    <col min="14385" max="14385" width="10.33203125" style="84" bestFit="1" customWidth="1"/>
    <col min="14386" max="14386" width="10" style="84" bestFit="1" customWidth="1"/>
    <col min="14387" max="14387" width="10.5" style="84" bestFit="1" customWidth="1"/>
    <col min="14388" max="14388" width="10.33203125" style="84" bestFit="1" customWidth="1"/>
    <col min="14389" max="14389" width="9.83203125" style="84" bestFit="1" customWidth="1"/>
    <col min="14390" max="14390" width="10.33203125" style="84" bestFit="1" customWidth="1"/>
    <col min="14391" max="14391" width="10.5" style="84" bestFit="1" customWidth="1"/>
    <col min="14392" max="14392" width="10.33203125" style="84" bestFit="1" customWidth="1"/>
    <col min="14393" max="14393" width="10.5" style="84" bestFit="1" customWidth="1"/>
    <col min="14394" max="14394" width="9.83203125" style="84" bestFit="1" customWidth="1"/>
    <col min="14395" max="14395" width="9.5" style="84" bestFit="1" customWidth="1"/>
    <col min="14396" max="14396" width="10.5" style="84" bestFit="1" customWidth="1"/>
    <col min="14397" max="14397" width="10.33203125" style="84" bestFit="1" customWidth="1"/>
    <col min="14398" max="14398" width="10" style="84" bestFit="1" customWidth="1"/>
    <col min="14399" max="14399" width="10.5" style="84" bestFit="1" customWidth="1"/>
    <col min="14400" max="14400" width="10.33203125" style="84" bestFit="1" customWidth="1"/>
    <col min="14401" max="14401" width="9.6640625" style="84" bestFit="1" customWidth="1"/>
    <col min="14402" max="14592" width="9.1640625" style="84"/>
    <col min="14593" max="14593" width="13" style="84" customWidth="1"/>
    <col min="14594" max="14594" width="23.1640625" style="84" customWidth="1"/>
    <col min="14595" max="14595" width="61.1640625" style="84" bestFit="1" customWidth="1"/>
    <col min="14596" max="14596" width="23.5" style="84" customWidth="1"/>
    <col min="14597" max="14597" width="23.1640625" style="84" customWidth="1"/>
    <col min="14598" max="14598" width="18.5" style="84" customWidth="1"/>
    <col min="14599" max="14599" width="41" style="84" customWidth="1"/>
    <col min="14600" max="14600" width="11.5" style="84" customWidth="1"/>
    <col min="14601" max="14601" width="14.6640625" style="84" customWidth="1"/>
    <col min="14602" max="14602" width="11.5" style="84" customWidth="1"/>
    <col min="14603" max="14603" width="9.5" style="84" bestFit="1" customWidth="1"/>
    <col min="14604" max="14604" width="10.5" style="84" bestFit="1" customWidth="1"/>
    <col min="14605" max="14605" width="10.33203125" style="84" bestFit="1" customWidth="1"/>
    <col min="14606" max="14606" width="10" style="84" bestFit="1" customWidth="1"/>
    <col min="14607" max="14609" width="10.5" style="84" bestFit="1" customWidth="1"/>
    <col min="14610" max="14610" width="10.33203125" style="84" bestFit="1" customWidth="1"/>
    <col min="14611" max="14611" width="10.1640625" style="84" bestFit="1" customWidth="1"/>
    <col min="14612" max="14612" width="10.33203125" style="84" bestFit="1" customWidth="1"/>
    <col min="14613" max="14613" width="10.5" style="84" bestFit="1" customWidth="1"/>
    <col min="14614" max="14614" width="10.33203125" style="84" bestFit="1" customWidth="1"/>
    <col min="14615" max="14615" width="10.5" style="84" bestFit="1" customWidth="1"/>
    <col min="14616" max="14616" width="10.1640625" style="84" bestFit="1" customWidth="1"/>
    <col min="14617" max="14617" width="10" style="84" bestFit="1" customWidth="1"/>
    <col min="14618" max="14618" width="10.5" style="84" bestFit="1" customWidth="1"/>
    <col min="14619" max="14619" width="10.33203125" style="84" bestFit="1" customWidth="1"/>
    <col min="14620" max="14620" width="10" style="84" bestFit="1" customWidth="1"/>
    <col min="14621" max="14625" width="10.5" style="84" bestFit="1" customWidth="1"/>
    <col min="14626" max="14626" width="9.83203125" style="84" bestFit="1" customWidth="1"/>
    <col min="14627" max="14627" width="9.5" style="84" bestFit="1" customWidth="1"/>
    <col min="14628" max="14628" width="10.5" style="84" bestFit="1" customWidth="1"/>
    <col min="14629" max="14629" width="10.33203125" style="84" bestFit="1" customWidth="1"/>
    <col min="14630" max="14630" width="10" style="84" bestFit="1" customWidth="1"/>
    <col min="14631" max="14631" width="10.5" style="84" bestFit="1" customWidth="1"/>
    <col min="14632" max="14632" width="10.33203125" style="84" bestFit="1" customWidth="1"/>
    <col min="14633" max="14633" width="9.83203125" style="84" bestFit="1" customWidth="1"/>
    <col min="14634" max="14634" width="10.33203125" style="84" bestFit="1" customWidth="1"/>
    <col min="14635" max="14635" width="10.5" style="84" bestFit="1" customWidth="1"/>
    <col min="14636" max="14636" width="10.33203125" style="84" bestFit="1" customWidth="1"/>
    <col min="14637" max="14637" width="10.5" style="84" bestFit="1" customWidth="1"/>
    <col min="14638" max="14638" width="9.83203125" style="84" bestFit="1" customWidth="1"/>
    <col min="14639" max="14639" width="9.5" style="84" bestFit="1" customWidth="1"/>
    <col min="14640" max="14640" width="10.5" style="84" bestFit="1" customWidth="1"/>
    <col min="14641" max="14641" width="10.33203125" style="84" bestFit="1" customWidth="1"/>
    <col min="14642" max="14642" width="10" style="84" bestFit="1" customWidth="1"/>
    <col min="14643" max="14643" width="10.5" style="84" bestFit="1" customWidth="1"/>
    <col min="14644" max="14644" width="10.33203125" style="84" bestFit="1" customWidth="1"/>
    <col min="14645" max="14645" width="9.83203125" style="84" bestFit="1" customWidth="1"/>
    <col min="14646" max="14646" width="10.33203125" style="84" bestFit="1" customWidth="1"/>
    <col min="14647" max="14647" width="10.5" style="84" bestFit="1" customWidth="1"/>
    <col min="14648" max="14648" width="10.33203125" style="84" bestFit="1" customWidth="1"/>
    <col min="14649" max="14649" width="10.5" style="84" bestFit="1" customWidth="1"/>
    <col min="14650" max="14650" width="9.83203125" style="84" bestFit="1" customWidth="1"/>
    <col min="14651" max="14651" width="9.5" style="84" bestFit="1" customWidth="1"/>
    <col min="14652" max="14652" width="10.5" style="84" bestFit="1" customWidth="1"/>
    <col min="14653" max="14653" width="10.33203125" style="84" bestFit="1" customWidth="1"/>
    <col min="14654" max="14654" width="10" style="84" bestFit="1" customWidth="1"/>
    <col min="14655" max="14655" width="10.5" style="84" bestFit="1" customWidth="1"/>
    <col min="14656" max="14656" width="10.33203125" style="84" bestFit="1" customWidth="1"/>
    <col min="14657" max="14657" width="9.6640625" style="84" bestFit="1" customWidth="1"/>
    <col min="14658" max="14848" width="9.1640625" style="84"/>
    <col min="14849" max="14849" width="13" style="84" customWidth="1"/>
    <col min="14850" max="14850" width="23.1640625" style="84" customWidth="1"/>
    <col min="14851" max="14851" width="61.1640625" style="84" bestFit="1" customWidth="1"/>
    <col min="14852" max="14852" width="23.5" style="84" customWidth="1"/>
    <col min="14853" max="14853" width="23.1640625" style="84" customWidth="1"/>
    <col min="14854" max="14854" width="18.5" style="84" customWidth="1"/>
    <col min="14855" max="14855" width="41" style="84" customWidth="1"/>
    <col min="14856" max="14856" width="11.5" style="84" customWidth="1"/>
    <col min="14857" max="14857" width="14.6640625" style="84" customWidth="1"/>
    <col min="14858" max="14858" width="11.5" style="84" customWidth="1"/>
    <col min="14859" max="14859" width="9.5" style="84" bestFit="1" customWidth="1"/>
    <col min="14860" max="14860" width="10.5" style="84" bestFit="1" customWidth="1"/>
    <col min="14861" max="14861" width="10.33203125" style="84" bestFit="1" customWidth="1"/>
    <col min="14862" max="14862" width="10" style="84" bestFit="1" customWidth="1"/>
    <col min="14863" max="14865" width="10.5" style="84" bestFit="1" customWidth="1"/>
    <col min="14866" max="14866" width="10.33203125" style="84" bestFit="1" customWidth="1"/>
    <col min="14867" max="14867" width="10.1640625" style="84" bestFit="1" customWidth="1"/>
    <col min="14868" max="14868" width="10.33203125" style="84" bestFit="1" customWidth="1"/>
    <col min="14869" max="14869" width="10.5" style="84" bestFit="1" customWidth="1"/>
    <col min="14870" max="14870" width="10.33203125" style="84" bestFit="1" customWidth="1"/>
    <col min="14871" max="14871" width="10.5" style="84" bestFit="1" customWidth="1"/>
    <col min="14872" max="14872" width="10.1640625" style="84" bestFit="1" customWidth="1"/>
    <col min="14873" max="14873" width="10" style="84" bestFit="1" customWidth="1"/>
    <col min="14874" max="14874" width="10.5" style="84" bestFit="1" customWidth="1"/>
    <col min="14875" max="14875" width="10.33203125" style="84" bestFit="1" customWidth="1"/>
    <col min="14876" max="14876" width="10" style="84" bestFit="1" customWidth="1"/>
    <col min="14877" max="14881" width="10.5" style="84" bestFit="1" customWidth="1"/>
    <col min="14882" max="14882" width="9.83203125" style="84" bestFit="1" customWidth="1"/>
    <col min="14883" max="14883" width="9.5" style="84" bestFit="1" customWidth="1"/>
    <col min="14884" max="14884" width="10.5" style="84" bestFit="1" customWidth="1"/>
    <col min="14885" max="14885" width="10.33203125" style="84" bestFit="1" customWidth="1"/>
    <col min="14886" max="14886" width="10" style="84" bestFit="1" customWidth="1"/>
    <col min="14887" max="14887" width="10.5" style="84" bestFit="1" customWidth="1"/>
    <col min="14888" max="14888" width="10.33203125" style="84" bestFit="1" customWidth="1"/>
    <col min="14889" max="14889" width="9.83203125" style="84" bestFit="1" customWidth="1"/>
    <col min="14890" max="14890" width="10.33203125" style="84" bestFit="1" customWidth="1"/>
    <col min="14891" max="14891" width="10.5" style="84" bestFit="1" customWidth="1"/>
    <col min="14892" max="14892" width="10.33203125" style="84" bestFit="1" customWidth="1"/>
    <col min="14893" max="14893" width="10.5" style="84" bestFit="1" customWidth="1"/>
    <col min="14894" max="14894" width="9.83203125" style="84" bestFit="1" customWidth="1"/>
    <col min="14895" max="14895" width="9.5" style="84" bestFit="1" customWidth="1"/>
    <col min="14896" max="14896" width="10.5" style="84" bestFit="1" customWidth="1"/>
    <col min="14897" max="14897" width="10.33203125" style="84" bestFit="1" customWidth="1"/>
    <col min="14898" max="14898" width="10" style="84" bestFit="1" customWidth="1"/>
    <col min="14899" max="14899" width="10.5" style="84" bestFit="1" customWidth="1"/>
    <col min="14900" max="14900" width="10.33203125" style="84" bestFit="1" customWidth="1"/>
    <col min="14901" max="14901" width="9.83203125" style="84" bestFit="1" customWidth="1"/>
    <col min="14902" max="14902" width="10.33203125" style="84" bestFit="1" customWidth="1"/>
    <col min="14903" max="14903" width="10.5" style="84" bestFit="1" customWidth="1"/>
    <col min="14904" max="14904" width="10.33203125" style="84" bestFit="1" customWidth="1"/>
    <col min="14905" max="14905" width="10.5" style="84" bestFit="1" customWidth="1"/>
    <col min="14906" max="14906" width="9.83203125" style="84" bestFit="1" customWidth="1"/>
    <col min="14907" max="14907" width="9.5" style="84" bestFit="1" customWidth="1"/>
    <col min="14908" max="14908" width="10.5" style="84" bestFit="1" customWidth="1"/>
    <col min="14909" max="14909" width="10.33203125" style="84" bestFit="1" customWidth="1"/>
    <col min="14910" max="14910" width="10" style="84" bestFit="1" customWidth="1"/>
    <col min="14911" max="14911" width="10.5" style="84" bestFit="1" customWidth="1"/>
    <col min="14912" max="14912" width="10.33203125" style="84" bestFit="1" customWidth="1"/>
    <col min="14913" max="14913" width="9.6640625" style="84" bestFit="1" customWidth="1"/>
    <col min="14914" max="15104" width="9.1640625" style="84"/>
    <col min="15105" max="15105" width="13" style="84" customWidth="1"/>
    <col min="15106" max="15106" width="23.1640625" style="84" customWidth="1"/>
    <col min="15107" max="15107" width="61.1640625" style="84" bestFit="1" customWidth="1"/>
    <col min="15108" max="15108" width="23.5" style="84" customWidth="1"/>
    <col min="15109" max="15109" width="23.1640625" style="84" customWidth="1"/>
    <col min="15110" max="15110" width="18.5" style="84" customWidth="1"/>
    <col min="15111" max="15111" width="41" style="84" customWidth="1"/>
    <col min="15112" max="15112" width="11.5" style="84" customWidth="1"/>
    <col min="15113" max="15113" width="14.6640625" style="84" customWidth="1"/>
    <col min="15114" max="15114" width="11.5" style="84" customWidth="1"/>
    <col min="15115" max="15115" width="9.5" style="84" bestFit="1" customWidth="1"/>
    <col min="15116" max="15116" width="10.5" style="84" bestFit="1" customWidth="1"/>
    <col min="15117" max="15117" width="10.33203125" style="84" bestFit="1" customWidth="1"/>
    <col min="15118" max="15118" width="10" style="84" bestFit="1" customWidth="1"/>
    <col min="15119" max="15121" width="10.5" style="84" bestFit="1" customWidth="1"/>
    <col min="15122" max="15122" width="10.33203125" style="84" bestFit="1" customWidth="1"/>
    <col min="15123" max="15123" width="10.1640625" style="84" bestFit="1" customWidth="1"/>
    <col min="15124" max="15124" width="10.33203125" style="84" bestFit="1" customWidth="1"/>
    <col min="15125" max="15125" width="10.5" style="84" bestFit="1" customWidth="1"/>
    <col min="15126" max="15126" width="10.33203125" style="84" bestFit="1" customWidth="1"/>
    <col min="15127" max="15127" width="10.5" style="84" bestFit="1" customWidth="1"/>
    <col min="15128" max="15128" width="10.1640625" style="84" bestFit="1" customWidth="1"/>
    <col min="15129" max="15129" width="10" style="84" bestFit="1" customWidth="1"/>
    <col min="15130" max="15130" width="10.5" style="84" bestFit="1" customWidth="1"/>
    <col min="15131" max="15131" width="10.33203125" style="84" bestFit="1" customWidth="1"/>
    <col min="15132" max="15132" width="10" style="84" bestFit="1" customWidth="1"/>
    <col min="15133" max="15137" width="10.5" style="84" bestFit="1" customWidth="1"/>
    <col min="15138" max="15138" width="9.83203125" style="84" bestFit="1" customWidth="1"/>
    <col min="15139" max="15139" width="9.5" style="84" bestFit="1" customWidth="1"/>
    <col min="15140" max="15140" width="10.5" style="84" bestFit="1" customWidth="1"/>
    <col min="15141" max="15141" width="10.33203125" style="84" bestFit="1" customWidth="1"/>
    <col min="15142" max="15142" width="10" style="84" bestFit="1" customWidth="1"/>
    <col min="15143" max="15143" width="10.5" style="84" bestFit="1" customWidth="1"/>
    <col min="15144" max="15144" width="10.33203125" style="84" bestFit="1" customWidth="1"/>
    <col min="15145" max="15145" width="9.83203125" style="84" bestFit="1" customWidth="1"/>
    <col min="15146" max="15146" width="10.33203125" style="84" bestFit="1" customWidth="1"/>
    <col min="15147" max="15147" width="10.5" style="84" bestFit="1" customWidth="1"/>
    <col min="15148" max="15148" width="10.33203125" style="84" bestFit="1" customWidth="1"/>
    <col min="15149" max="15149" width="10.5" style="84" bestFit="1" customWidth="1"/>
    <col min="15150" max="15150" width="9.83203125" style="84" bestFit="1" customWidth="1"/>
    <col min="15151" max="15151" width="9.5" style="84" bestFit="1" customWidth="1"/>
    <col min="15152" max="15152" width="10.5" style="84" bestFit="1" customWidth="1"/>
    <col min="15153" max="15153" width="10.33203125" style="84" bestFit="1" customWidth="1"/>
    <col min="15154" max="15154" width="10" style="84" bestFit="1" customWidth="1"/>
    <col min="15155" max="15155" width="10.5" style="84" bestFit="1" customWidth="1"/>
    <col min="15156" max="15156" width="10.33203125" style="84" bestFit="1" customWidth="1"/>
    <col min="15157" max="15157" width="9.83203125" style="84" bestFit="1" customWidth="1"/>
    <col min="15158" max="15158" width="10.33203125" style="84" bestFit="1" customWidth="1"/>
    <col min="15159" max="15159" width="10.5" style="84" bestFit="1" customWidth="1"/>
    <col min="15160" max="15160" width="10.33203125" style="84" bestFit="1" customWidth="1"/>
    <col min="15161" max="15161" width="10.5" style="84" bestFit="1" customWidth="1"/>
    <col min="15162" max="15162" width="9.83203125" style="84" bestFit="1" customWidth="1"/>
    <col min="15163" max="15163" width="9.5" style="84" bestFit="1" customWidth="1"/>
    <col min="15164" max="15164" width="10.5" style="84" bestFit="1" customWidth="1"/>
    <col min="15165" max="15165" width="10.33203125" style="84" bestFit="1" customWidth="1"/>
    <col min="15166" max="15166" width="10" style="84" bestFit="1" customWidth="1"/>
    <col min="15167" max="15167" width="10.5" style="84" bestFit="1" customWidth="1"/>
    <col min="15168" max="15168" width="10.33203125" style="84" bestFit="1" customWidth="1"/>
    <col min="15169" max="15169" width="9.6640625" style="84" bestFit="1" customWidth="1"/>
    <col min="15170" max="15360" width="9.1640625" style="84"/>
    <col min="15361" max="15361" width="13" style="84" customWidth="1"/>
    <col min="15362" max="15362" width="23.1640625" style="84" customWidth="1"/>
    <col min="15363" max="15363" width="61.1640625" style="84" bestFit="1" customWidth="1"/>
    <col min="15364" max="15364" width="23.5" style="84" customWidth="1"/>
    <col min="15365" max="15365" width="23.1640625" style="84" customWidth="1"/>
    <col min="15366" max="15366" width="18.5" style="84" customWidth="1"/>
    <col min="15367" max="15367" width="41" style="84" customWidth="1"/>
    <col min="15368" max="15368" width="11.5" style="84" customWidth="1"/>
    <col min="15369" max="15369" width="14.6640625" style="84" customWidth="1"/>
    <col min="15370" max="15370" width="11.5" style="84" customWidth="1"/>
    <col min="15371" max="15371" width="9.5" style="84" bestFit="1" customWidth="1"/>
    <col min="15372" max="15372" width="10.5" style="84" bestFit="1" customWidth="1"/>
    <col min="15373" max="15373" width="10.33203125" style="84" bestFit="1" customWidth="1"/>
    <col min="15374" max="15374" width="10" style="84" bestFit="1" customWidth="1"/>
    <col min="15375" max="15377" width="10.5" style="84" bestFit="1" customWidth="1"/>
    <col min="15378" max="15378" width="10.33203125" style="84" bestFit="1" customWidth="1"/>
    <col min="15379" max="15379" width="10.1640625" style="84" bestFit="1" customWidth="1"/>
    <col min="15380" max="15380" width="10.33203125" style="84" bestFit="1" customWidth="1"/>
    <col min="15381" max="15381" width="10.5" style="84" bestFit="1" customWidth="1"/>
    <col min="15382" max="15382" width="10.33203125" style="84" bestFit="1" customWidth="1"/>
    <col min="15383" max="15383" width="10.5" style="84" bestFit="1" customWidth="1"/>
    <col min="15384" max="15384" width="10.1640625" style="84" bestFit="1" customWidth="1"/>
    <col min="15385" max="15385" width="10" style="84" bestFit="1" customWidth="1"/>
    <col min="15386" max="15386" width="10.5" style="84" bestFit="1" customWidth="1"/>
    <col min="15387" max="15387" width="10.33203125" style="84" bestFit="1" customWidth="1"/>
    <col min="15388" max="15388" width="10" style="84" bestFit="1" customWidth="1"/>
    <col min="15389" max="15393" width="10.5" style="84" bestFit="1" customWidth="1"/>
    <col min="15394" max="15394" width="9.83203125" style="84" bestFit="1" customWidth="1"/>
    <col min="15395" max="15395" width="9.5" style="84" bestFit="1" customWidth="1"/>
    <col min="15396" max="15396" width="10.5" style="84" bestFit="1" customWidth="1"/>
    <col min="15397" max="15397" width="10.33203125" style="84" bestFit="1" customWidth="1"/>
    <col min="15398" max="15398" width="10" style="84" bestFit="1" customWidth="1"/>
    <col min="15399" max="15399" width="10.5" style="84" bestFit="1" customWidth="1"/>
    <col min="15400" max="15400" width="10.33203125" style="84" bestFit="1" customWidth="1"/>
    <col min="15401" max="15401" width="9.83203125" style="84" bestFit="1" customWidth="1"/>
    <col min="15402" max="15402" width="10.33203125" style="84" bestFit="1" customWidth="1"/>
    <col min="15403" max="15403" width="10.5" style="84" bestFit="1" customWidth="1"/>
    <col min="15404" max="15404" width="10.33203125" style="84" bestFit="1" customWidth="1"/>
    <col min="15405" max="15405" width="10.5" style="84" bestFit="1" customWidth="1"/>
    <col min="15406" max="15406" width="9.83203125" style="84" bestFit="1" customWidth="1"/>
    <col min="15407" max="15407" width="9.5" style="84" bestFit="1" customWidth="1"/>
    <col min="15408" max="15408" width="10.5" style="84" bestFit="1" customWidth="1"/>
    <col min="15409" max="15409" width="10.33203125" style="84" bestFit="1" customWidth="1"/>
    <col min="15410" max="15410" width="10" style="84" bestFit="1" customWidth="1"/>
    <col min="15411" max="15411" width="10.5" style="84" bestFit="1" customWidth="1"/>
    <col min="15412" max="15412" width="10.33203125" style="84" bestFit="1" customWidth="1"/>
    <col min="15413" max="15413" width="9.83203125" style="84" bestFit="1" customWidth="1"/>
    <col min="15414" max="15414" width="10.33203125" style="84" bestFit="1" customWidth="1"/>
    <col min="15415" max="15415" width="10.5" style="84" bestFit="1" customWidth="1"/>
    <col min="15416" max="15416" width="10.33203125" style="84" bestFit="1" customWidth="1"/>
    <col min="15417" max="15417" width="10.5" style="84" bestFit="1" customWidth="1"/>
    <col min="15418" max="15418" width="9.83203125" style="84" bestFit="1" customWidth="1"/>
    <col min="15419" max="15419" width="9.5" style="84" bestFit="1" customWidth="1"/>
    <col min="15420" max="15420" width="10.5" style="84" bestFit="1" customWidth="1"/>
    <col min="15421" max="15421" width="10.33203125" style="84" bestFit="1" customWidth="1"/>
    <col min="15422" max="15422" width="10" style="84" bestFit="1" customWidth="1"/>
    <col min="15423" max="15423" width="10.5" style="84" bestFit="1" customWidth="1"/>
    <col min="15424" max="15424" width="10.33203125" style="84" bestFit="1" customWidth="1"/>
    <col min="15425" max="15425" width="9.6640625" style="84" bestFit="1" customWidth="1"/>
    <col min="15426" max="15616" width="9.1640625" style="84"/>
    <col min="15617" max="15617" width="13" style="84" customWidth="1"/>
    <col min="15618" max="15618" width="23.1640625" style="84" customWidth="1"/>
    <col min="15619" max="15619" width="61.1640625" style="84" bestFit="1" customWidth="1"/>
    <col min="15620" max="15620" width="23.5" style="84" customWidth="1"/>
    <col min="15621" max="15621" width="23.1640625" style="84" customWidth="1"/>
    <col min="15622" max="15622" width="18.5" style="84" customWidth="1"/>
    <col min="15623" max="15623" width="41" style="84" customWidth="1"/>
    <col min="15624" max="15624" width="11.5" style="84" customWidth="1"/>
    <col min="15625" max="15625" width="14.6640625" style="84" customWidth="1"/>
    <col min="15626" max="15626" width="11.5" style="84" customWidth="1"/>
    <col min="15627" max="15627" width="9.5" style="84" bestFit="1" customWidth="1"/>
    <col min="15628" max="15628" width="10.5" style="84" bestFit="1" customWidth="1"/>
    <col min="15629" max="15629" width="10.33203125" style="84" bestFit="1" customWidth="1"/>
    <col min="15630" max="15630" width="10" style="84" bestFit="1" customWidth="1"/>
    <col min="15631" max="15633" width="10.5" style="84" bestFit="1" customWidth="1"/>
    <col min="15634" max="15634" width="10.33203125" style="84" bestFit="1" customWidth="1"/>
    <col min="15635" max="15635" width="10.1640625" style="84" bestFit="1" customWidth="1"/>
    <col min="15636" max="15636" width="10.33203125" style="84" bestFit="1" customWidth="1"/>
    <col min="15637" max="15637" width="10.5" style="84" bestFit="1" customWidth="1"/>
    <col min="15638" max="15638" width="10.33203125" style="84" bestFit="1" customWidth="1"/>
    <col min="15639" max="15639" width="10.5" style="84" bestFit="1" customWidth="1"/>
    <col min="15640" max="15640" width="10.1640625" style="84" bestFit="1" customWidth="1"/>
    <col min="15641" max="15641" width="10" style="84" bestFit="1" customWidth="1"/>
    <col min="15642" max="15642" width="10.5" style="84" bestFit="1" customWidth="1"/>
    <col min="15643" max="15643" width="10.33203125" style="84" bestFit="1" customWidth="1"/>
    <col min="15644" max="15644" width="10" style="84" bestFit="1" customWidth="1"/>
    <col min="15645" max="15649" width="10.5" style="84" bestFit="1" customWidth="1"/>
    <col min="15650" max="15650" width="9.83203125" style="84" bestFit="1" customWidth="1"/>
    <col min="15651" max="15651" width="9.5" style="84" bestFit="1" customWidth="1"/>
    <col min="15652" max="15652" width="10.5" style="84" bestFit="1" customWidth="1"/>
    <col min="15653" max="15653" width="10.33203125" style="84" bestFit="1" customWidth="1"/>
    <col min="15654" max="15654" width="10" style="84" bestFit="1" customWidth="1"/>
    <col min="15655" max="15655" width="10.5" style="84" bestFit="1" customWidth="1"/>
    <col min="15656" max="15656" width="10.33203125" style="84" bestFit="1" customWidth="1"/>
    <col min="15657" max="15657" width="9.83203125" style="84" bestFit="1" customWidth="1"/>
    <col min="15658" max="15658" width="10.33203125" style="84" bestFit="1" customWidth="1"/>
    <col min="15659" max="15659" width="10.5" style="84" bestFit="1" customWidth="1"/>
    <col min="15660" max="15660" width="10.33203125" style="84" bestFit="1" customWidth="1"/>
    <col min="15661" max="15661" width="10.5" style="84" bestFit="1" customWidth="1"/>
    <col min="15662" max="15662" width="9.83203125" style="84" bestFit="1" customWidth="1"/>
    <col min="15663" max="15663" width="9.5" style="84" bestFit="1" customWidth="1"/>
    <col min="15664" max="15664" width="10.5" style="84" bestFit="1" customWidth="1"/>
    <col min="15665" max="15665" width="10.33203125" style="84" bestFit="1" customWidth="1"/>
    <col min="15666" max="15666" width="10" style="84" bestFit="1" customWidth="1"/>
    <col min="15667" max="15667" width="10.5" style="84" bestFit="1" customWidth="1"/>
    <col min="15668" max="15668" width="10.33203125" style="84" bestFit="1" customWidth="1"/>
    <col min="15669" max="15669" width="9.83203125" style="84" bestFit="1" customWidth="1"/>
    <col min="15670" max="15670" width="10.33203125" style="84" bestFit="1" customWidth="1"/>
    <col min="15671" max="15671" width="10.5" style="84" bestFit="1" customWidth="1"/>
    <col min="15672" max="15672" width="10.33203125" style="84" bestFit="1" customWidth="1"/>
    <col min="15673" max="15673" width="10.5" style="84" bestFit="1" customWidth="1"/>
    <col min="15674" max="15674" width="9.83203125" style="84" bestFit="1" customWidth="1"/>
    <col min="15675" max="15675" width="9.5" style="84" bestFit="1" customWidth="1"/>
    <col min="15676" max="15676" width="10.5" style="84" bestFit="1" customWidth="1"/>
    <col min="15677" max="15677" width="10.33203125" style="84" bestFit="1" customWidth="1"/>
    <col min="15678" max="15678" width="10" style="84" bestFit="1" customWidth="1"/>
    <col min="15679" max="15679" width="10.5" style="84" bestFit="1" customWidth="1"/>
    <col min="15680" max="15680" width="10.33203125" style="84" bestFit="1" customWidth="1"/>
    <col min="15681" max="15681" width="9.6640625" style="84" bestFit="1" customWidth="1"/>
    <col min="15682" max="15872" width="9.1640625" style="84"/>
    <col min="15873" max="15873" width="13" style="84" customWidth="1"/>
    <col min="15874" max="15874" width="23.1640625" style="84" customWidth="1"/>
    <col min="15875" max="15875" width="61.1640625" style="84" bestFit="1" customWidth="1"/>
    <col min="15876" max="15876" width="23.5" style="84" customWidth="1"/>
    <col min="15877" max="15877" width="23.1640625" style="84" customWidth="1"/>
    <col min="15878" max="15878" width="18.5" style="84" customWidth="1"/>
    <col min="15879" max="15879" width="41" style="84" customWidth="1"/>
    <col min="15880" max="15880" width="11.5" style="84" customWidth="1"/>
    <col min="15881" max="15881" width="14.6640625" style="84" customWidth="1"/>
    <col min="15882" max="15882" width="11.5" style="84" customWidth="1"/>
    <col min="15883" max="15883" width="9.5" style="84" bestFit="1" customWidth="1"/>
    <col min="15884" max="15884" width="10.5" style="84" bestFit="1" customWidth="1"/>
    <col min="15885" max="15885" width="10.33203125" style="84" bestFit="1" customWidth="1"/>
    <col min="15886" max="15886" width="10" style="84" bestFit="1" customWidth="1"/>
    <col min="15887" max="15889" width="10.5" style="84" bestFit="1" customWidth="1"/>
    <col min="15890" max="15890" width="10.33203125" style="84" bestFit="1" customWidth="1"/>
    <col min="15891" max="15891" width="10.1640625" style="84" bestFit="1" customWidth="1"/>
    <col min="15892" max="15892" width="10.33203125" style="84" bestFit="1" customWidth="1"/>
    <col min="15893" max="15893" width="10.5" style="84" bestFit="1" customWidth="1"/>
    <col min="15894" max="15894" width="10.33203125" style="84" bestFit="1" customWidth="1"/>
    <col min="15895" max="15895" width="10.5" style="84" bestFit="1" customWidth="1"/>
    <col min="15896" max="15896" width="10.1640625" style="84" bestFit="1" customWidth="1"/>
    <col min="15897" max="15897" width="10" style="84" bestFit="1" customWidth="1"/>
    <col min="15898" max="15898" width="10.5" style="84" bestFit="1" customWidth="1"/>
    <col min="15899" max="15899" width="10.33203125" style="84" bestFit="1" customWidth="1"/>
    <col min="15900" max="15900" width="10" style="84" bestFit="1" customWidth="1"/>
    <col min="15901" max="15905" width="10.5" style="84" bestFit="1" customWidth="1"/>
    <col min="15906" max="15906" width="9.83203125" style="84" bestFit="1" customWidth="1"/>
    <col min="15907" max="15907" width="9.5" style="84" bestFit="1" customWidth="1"/>
    <col min="15908" max="15908" width="10.5" style="84" bestFit="1" customWidth="1"/>
    <col min="15909" max="15909" width="10.33203125" style="84" bestFit="1" customWidth="1"/>
    <col min="15910" max="15910" width="10" style="84" bestFit="1" customWidth="1"/>
    <col min="15911" max="15911" width="10.5" style="84" bestFit="1" customWidth="1"/>
    <col min="15912" max="15912" width="10.33203125" style="84" bestFit="1" customWidth="1"/>
    <col min="15913" max="15913" width="9.83203125" style="84" bestFit="1" customWidth="1"/>
    <col min="15914" max="15914" width="10.33203125" style="84" bestFit="1" customWidth="1"/>
    <col min="15915" max="15915" width="10.5" style="84" bestFit="1" customWidth="1"/>
    <col min="15916" max="15916" width="10.33203125" style="84" bestFit="1" customWidth="1"/>
    <col min="15917" max="15917" width="10.5" style="84" bestFit="1" customWidth="1"/>
    <col min="15918" max="15918" width="9.83203125" style="84" bestFit="1" customWidth="1"/>
    <col min="15919" max="15919" width="9.5" style="84" bestFit="1" customWidth="1"/>
    <col min="15920" max="15920" width="10.5" style="84" bestFit="1" customWidth="1"/>
    <col min="15921" max="15921" width="10.33203125" style="84" bestFit="1" customWidth="1"/>
    <col min="15922" max="15922" width="10" style="84" bestFit="1" customWidth="1"/>
    <col min="15923" max="15923" width="10.5" style="84" bestFit="1" customWidth="1"/>
    <col min="15924" max="15924" width="10.33203125" style="84" bestFit="1" customWidth="1"/>
    <col min="15925" max="15925" width="9.83203125" style="84" bestFit="1" customWidth="1"/>
    <col min="15926" max="15926" width="10.33203125" style="84" bestFit="1" customWidth="1"/>
    <col min="15927" max="15927" width="10.5" style="84" bestFit="1" customWidth="1"/>
    <col min="15928" max="15928" width="10.33203125" style="84" bestFit="1" customWidth="1"/>
    <col min="15929" max="15929" width="10.5" style="84" bestFit="1" customWidth="1"/>
    <col min="15930" max="15930" width="9.83203125" style="84" bestFit="1" customWidth="1"/>
    <col min="15931" max="15931" width="9.5" style="84" bestFit="1" customWidth="1"/>
    <col min="15932" max="15932" width="10.5" style="84" bestFit="1" customWidth="1"/>
    <col min="15933" max="15933" width="10.33203125" style="84" bestFit="1" customWidth="1"/>
    <col min="15934" max="15934" width="10" style="84" bestFit="1" customWidth="1"/>
    <col min="15935" max="15935" width="10.5" style="84" bestFit="1" customWidth="1"/>
    <col min="15936" max="15936" width="10.33203125" style="84" bestFit="1" customWidth="1"/>
    <col min="15937" max="15937" width="9.6640625" style="84" bestFit="1" customWidth="1"/>
    <col min="15938" max="16128" width="9.1640625" style="84"/>
    <col min="16129" max="16129" width="13" style="84" customWidth="1"/>
    <col min="16130" max="16130" width="23.1640625" style="84" customWidth="1"/>
    <col min="16131" max="16131" width="61.1640625" style="84" bestFit="1" customWidth="1"/>
    <col min="16132" max="16132" width="23.5" style="84" customWidth="1"/>
    <col min="16133" max="16133" width="23.1640625" style="84" customWidth="1"/>
    <col min="16134" max="16134" width="18.5" style="84" customWidth="1"/>
    <col min="16135" max="16135" width="41" style="84" customWidth="1"/>
    <col min="16136" max="16136" width="11.5" style="84" customWidth="1"/>
    <col min="16137" max="16137" width="14.6640625" style="84" customWidth="1"/>
    <col min="16138" max="16138" width="11.5" style="84" customWidth="1"/>
    <col min="16139" max="16139" width="9.5" style="84" bestFit="1" customWidth="1"/>
    <col min="16140" max="16140" width="10.5" style="84" bestFit="1" customWidth="1"/>
    <col min="16141" max="16141" width="10.33203125" style="84" bestFit="1" customWidth="1"/>
    <col min="16142" max="16142" width="10" style="84" bestFit="1" customWidth="1"/>
    <col min="16143" max="16145" width="10.5" style="84" bestFit="1" customWidth="1"/>
    <col min="16146" max="16146" width="10.33203125" style="84" bestFit="1" customWidth="1"/>
    <col min="16147" max="16147" width="10.1640625" style="84" bestFit="1" customWidth="1"/>
    <col min="16148" max="16148" width="10.33203125" style="84" bestFit="1" customWidth="1"/>
    <col min="16149" max="16149" width="10.5" style="84" bestFit="1" customWidth="1"/>
    <col min="16150" max="16150" width="10.33203125" style="84" bestFit="1" customWidth="1"/>
    <col min="16151" max="16151" width="10.5" style="84" bestFit="1" customWidth="1"/>
    <col min="16152" max="16152" width="10.1640625" style="84" bestFit="1" customWidth="1"/>
    <col min="16153" max="16153" width="10" style="84" bestFit="1" customWidth="1"/>
    <col min="16154" max="16154" width="10.5" style="84" bestFit="1" customWidth="1"/>
    <col min="16155" max="16155" width="10.33203125" style="84" bestFit="1" customWidth="1"/>
    <col min="16156" max="16156" width="10" style="84" bestFit="1" customWidth="1"/>
    <col min="16157" max="16161" width="10.5" style="84" bestFit="1" customWidth="1"/>
    <col min="16162" max="16162" width="9.83203125" style="84" bestFit="1" customWidth="1"/>
    <col min="16163" max="16163" width="9.5" style="84" bestFit="1" customWidth="1"/>
    <col min="16164" max="16164" width="10.5" style="84" bestFit="1" customWidth="1"/>
    <col min="16165" max="16165" width="10.33203125" style="84" bestFit="1" customWidth="1"/>
    <col min="16166" max="16166" width="10" style="84" bestFit="1" customWidth="1"/>
    <col min="16167" max="16167" width="10.5" style="84" bestFit="1" customWidth="1"/>
    <col min="16168" max="16168" width="10.33203125" style="84" bestFit="1" customWidth="1"/>
    <col min="16169" max="16169" width="9.83203125" style="84" bestFit="1" customWidth="1"/>
    <col min="16170" max="16170" width="10.33203125" style="84" bestFit="1" customWidth="1"/>
    <col min="16171" max="16171" width="10.5" style="84" bestFit="1" customWidth="1"/>
    <col min="16172" max="16172" width="10.33203125" style="84" bestFit="1" customWidth="1"/>
    <col min="16173" max="16173" width="10.5" style="84" bestFit="1" customWidth="1"/>
    <col min="16174" max="16174" width="9.83203125" style="84" bestFit="1" customWidth="1"/>
    <col min="16175" max="16175" width="9.5" style="84" bestFit="1" customWidth="1"/>
    <col min="16176" max="16176" width="10.5" style="84" bestFit="1" customWidth="1"/>
    <col min="16177" max="16177" width="10.33203125" style="84" bestFit="1" customWidth="1"/>
    <col min="16178" max="16178" width="10" style="84" bestFit="1" customWidth="1"/>
    <col min="16179" max="16179" width="10.5" style="84" bestFit="1" customWidth="1"/>
    <col min="16180" max="16180" width="10.33203125" style="84" bestFit="1" customWidth="1"/>
    <col min="16181" max="16181" width="9.83203125" style="84" bestFit="1" customWidth="1"/>
    <col min="16182" max="16182" width="10.33203125" style="84" bestFit="1" customWidth="1"/>
    <col min="16183" max="16183" width="10.5" style="84" bestFit="1" customWidth="1"/>
    <col min="16184" max="16184" width="10.33203125" style="84" bestFit="1" customWidth="1"/>
    <col min="16185" max="16185" width="10.5" style="84" bestFit="1" customWidth="1"/>
    <col min="16186" max="16186" width="9.83203125" style="84" bestFit="1" customWidth="1"/>
    <col min="16187" max="16187" width="9.5" style="84" bestFit="1" customWidth="1"/>
    <col min="16188" max="16188" width="10.5" style="84" bestFit="1" customWidth="1"/>
    <col min="16189" max="16189" width="10.33203125" style="84" bestFit="1" customWidth="1"/>
    <col min="16190" max="16190" width="10" style="84" bestFit="1" customWidth="1"/>
    <col min="16191" max="16191" width="10.5" style="84" bestFit="1" customWidth="1"/>
    <col min="16192" max="16192" width="10.33203125" style="84" bestFit="1" customWidth="1"/>
    <col min="16193" max="16193" width="9.6640625" style="84" bestFit="1" customWidth="1"/>
    <col min="16194" max="16384" width="9.1640625" style="84"/>
  </cols>
  <sheetData>
    <row r="1" spans="1:18" s="64" customFormat="1" ht="16" x14ac:dyDescent="0.2">
      <c r="A1" s="416" t="s">
        <v>0</v>
      </c>
      <c r="B1" s="417"/>
      <c r="C1" s="62">
        <f>'Tender Cover Sheet'!C12</f>
        <v>0</v>
      </c>
      <c r="D1" s="63"/>
      <c r="G1" s="65"/>
      <c r="J1" s="65"/>
      <c r="K1" s="66"/>
      <c r="L1" s="67"/>
      <c r="M1" s="68"/>
      <c r="O1" s="69"/>
      <c r="P1" s="68"/>
      <c r="Q1" s="70"/>
    </row>
    <row r="2" spans="1:18" s="64" customFormat="1" ht="34" x14ac:dyDescent="0.2">
      <c r="A2" s="416" t="s">
        <v>1</v>
      </c>
      <c r="B2" s="417"/>
      <c r="C2" s="71" t="str">
        <f>'Tender Cover Sheet'!C14</f>
        <v>STANDARDISATION, RATIONALISATION AND TESTING OF MEDIUM VOLTAGE RING MAIN UNITS (RMUS) AND RMUS WITH INTERGRATED CONTROL PLANT SOLUTION CONSISTING OF REMOTE TERMINAL UNITS (RTU) AND DEFINED PROTECTION SYSTEMS</v>
      </c>
      <c r="G2" s="65"/>
      <c r="I2" s="72"/>
      <c r="J2" s="73"/>
      <c r="K2" s="74"/>
      <c r="L2" s="67"/>
      <c r="M2" s="68"/>
      <c r="O2" s="69"/>
      <c r="P2" s="68"/>
      <c r="Q2" s="70"/>
    </row>
    <row r="3" spans="1:18" s="64" customFormat="1" ht="16" x14ac:dyDescent="0.2">
      <c r="A3" s="416" t="s">
        <v>2</v>
      </c>
      <c r="B3" s="417"/>
      <c r="C3" s="62">
        <f>'Tender Cover Sheet'!C16</f>
        <v>0</v>
      </c>
      <c r="G3" s="65"/>
      <c r="I3" s="72"/>
      <c r="J3" s="73"/>
      <c r="K3" s="74"/>
      <c r="L3" s="67"/>
      <c r="M3" s="68"/>
      <c r="O3" s="69"/>
      <c r="P3" s="68"/>
      <c r="Q3" s="70"/>
    </row>
    <row r="4" spans="1:18" s="64" customFormat="1" ht="16" x14ac:dyDescent="0.2">
      <c r="A4" s="416" t="s">
        <v>3</v>
      </c>
      <c r="B4" s="417"/>
      <c r="C4" s="62" t="str">
        <f>'Tender Cover Sheet'!C18</f>
        <v xml:space="preserve">Main Offer </v>
      </c>
      <c r="G4" s="65"/>
      <c r="I4" s="72"/>
      <c r="J4" s="73"/>
      <c r="K4" s="74"/>
      <c r="L4" s="67"/>
      <c r="M4" s="68"/>
      <c r="O4" s="69"/>
      <c r="P4" s="68"/>
      <c r="Q4" s="70"/>
    </row>
    <row r="5" spans="1:18" ht="16" x14ac:dyDescent="0.2">
      <c r="A5" s="112"/>
      <c r="B5" s="64"/>
      <c r="C5" s="75"/>
      <c r="O5" s="80"/>
      <c r="P5" s="80"/>
      <c r="Q5" s="113"/>
      <c r="R5" s="80"/>
    </row>
    <row r="6" spans="1:18" ht="48" customHeight="1" x14ac:dyDescent="0.2">
      <c r="A6" s="418" t="s">
        <v>282</v>
      </c>
      <c r="B6" s="418"/>
      <c r="C6" s="418"/>
      <c r="D6" s="418"/>
      <c r="E6" s="418"/>
      <c r="O6" s="80"/>
      <c r="P6" s="80" t="s">
        <v>87</v>
      </c>
      <c r="Q6" s="80"/>
      <c r="R6" s="113"/>
    </row>
    <row r="7" spans="1:18" ht="14" thickBot="1" x14ac:dyDescent="0.25">
      <c r="A7" s="114"/>
    </row>
    <row r="8" spans="1:18" ht="18" thickBot="1" x14ac:dyDescent="0.25">
      <c r="A8" s="115" t="s">
        <v>32</v>
      </c>
      <c r="B8" s="116" t="s">
        <v>88</v>
      </c>
      <c r="C8" s="117" t="s">
        <v>89</v>
      </c>
      <c r="D8" s="117"/>
      <c r="E8" s="118"/>
      <c r="H8" s="89"/>
    </row>
    <row r="9" spans="1:18" ht="30.75" customHeight="1" thickBot="1" x14ac:dyDescent="0.25">
      <c r="A9" s="119">
        <v>1</v>
      </c>
      <c r="B9" s="120"/>
      <c r="C9" s="421" t="s">
        <v>90</v>
      </c>
      <c r="D9" s="421"/>
      <c r="E9" s="121"/>
      <c r="F9" s="428" t="s">
        <v>91</v>
      </c>
      <c r="G9" s="429"/>
      <c r="H9" s="429"/>
      <c r="I9" s="430"/>
    </row>
    <row r="10" spans="1:18" ht="14" x14ac:dyDescent="0.2">
      <c r="A10" s="122">
        <v>2</v>
      </c>
      <c r="B10" s="123" t="s">
        <v>34</v>
      </c>
      <c r="C10" s="431" t="str">
        <f>B41</f>
        <v>Tenderer's description of Formula A</v>
      </c>
      <c r="D10" s="419"/>
      <c r="E10" s="420"/>
      <c r="F10" s="432" t="s">
        <v>92</v>
      </c>
      <c r="G10" s="433"/>
      <c r="H10" s="433"/>
      <c r="I10" s="434"/>
    </row>
    <row r="11" spans="1:18" ht="14" x14ac:dyDescent="0.2">
      <c r="A11" s="122">
        <v>3</v>
      </c>
      <c r="B11" s="123" t="s">
        <v>93</v>
      </c>
      <c r="C11" s="431" t="str">
        <f>B52</f>
        <v>Tenderer's description of Formula B</v>
      </c>
      <c r="D11" s="419"/>
      <c r="E11" s="420"/>
      <c r="F11" s="435"/>
      <c r="G11" s="436"/>
      <c r="H11" s="436"/>
      <c r="I11" s="437"/>
    </row>
    <row r="12" spans="1:18" ht="14" x14ac:dyDescent="0.2">
      <c r="A12" s="122">
        <v>4</v>
      </c>
      <c r="B12" s="123" t="s">
        <v>94</v>
      </c>
      <c r="C12" s="419" t="str">
        <f>B63</f>
        <v>Tenderer's description of Formula C</v>
      </c>
      <c r="D12" s="419"/>
      <c r="E12" s="420"/>
      <c r="F12" s="435"/>
      <c r="G12" s="436"/>
      <c r="H12" s="436"/>
      <c r="I12" s="437"/>
    </row>
    <row r="13" spans="1:18" ht="14" x14ac:dyDescent="0.2">
      <c r="A13" s="122">
        <v>5</v>
      </c>
      <c r="B13" s="123" t="s">
        <v>95</v>
      </c>
      <c r="C13" s="419" t="str">
        <f>B74</f>
        <v>Tenderer's description of Formula D</v>
      </c>
      <c r="D13" s="419"/>
      <c r="E13" s="420"/>
      <c r="F13" s="435"/>
      <c r="G13" s="436"/>
      <c r="H13" s="436"/>
      <c r="I13" s="437"/>
    </row>
    <row r="14" spans="1:18" ht="14" x14ac:dyDescent="0.2">
      <c r="A14" s="122">
        <v>6</v>
      </c>
      <c r="B14" s="123" t="s">
        <v>96</v>
      </c>
      <c r="C14" s="419" t="str">
        <f>B85</f>
        <v>Tenderer's description of Formula E</v>
      </c>
      <c r="D14" s="419"/>
      <c r="E14" s="420"/>
      <c r="F14" s="435"/>
      <c r="G14" s="436"/>
      <c r="H14" s="436"/>
      <c r="I14" s="437"/>
    </row>
    <row r="15" spans="1:18" ht="14" x14ac:dyDescent="0.2">
      <c r="A15" s="122">
        <v>7</v>
      </c>
      <c r="B15" s="123" t="s">
        <v>97</v>
      </c>
      <c r="C15" s="419" t="str">
        <f>B96</f>
        <v>Tenderer's description of Formula F</v>
      </c>
      <c r="D15" s="419"/>
      <c r="E15" s="420"/>
      <c r="F15" s="435"/>
      <c r="G15" s="436"/>
      <c r="H15" s="436"/>
      <c r="I15" s="437"/>
    </row>
    <row r="16" spans="1:18" ht="14" x14ac:dyDescent="0.2">
      <c r="A16" s="122">
        <v>8</v>
      </c>
      <c r="B16" s="123" t="s">
        <v>98</v>
      </c>
      <c r="C16" s="419" t="str">
        <f>B107</f>
        <v>Tenderer's description of Formula G</v>
      </c>
      <c r="D16" s="419"/>
      <c r="E16" s="420"/>
      <c r="F16" s="435"/>
      <c r="G16" s="436"/>
      <c r="H16" s="436"/>
      <c r="I16" s="437"/>
    </row>
    <row r="17" spans="1:10" ht="14" x14ac:dyDescent="0.2">
      <c r="A17" s="122">
        <v>9</v>
      </c>
      <c r="B17" s="123" t="s">
        <v>99</v>
      </c>
      <c r="C17" s="419" t="str">
        <f>B118</f>
        <v>Tenderer's description of Formula H</v>
      </c>
      <c r="D17" s="419"/>
      <c r="E17" s="420"/>
      <c r="F17" s="435"/>
      <c r="G17" s="436"/>
      <c r="H17" s="436"/>
      <c r="I17" s="437"/>
    </row>
    <row r="18" spans="1:10" ht="14" x14ac:dyDescent="0.2">
      <c r="A18" s="122">
        <v>10</v>
      </c>
      <c r="B18" s="123" t="s">
        <v>100</v>
      </c>
      <c r="C18" s="419" t="str">
        <f>B129</f>
        <v>Tenderer's description of Formula I</v>
      </c>
      <c r="D18" s="419"/>
      <c r="E18" s="420"/>
      <c r="F18" s="435"/>
      <c r="G18" s="436"/>
      <c r="H18" s="436"/>
      <c r="I18" s="437"/>
    </row>
    <row r="19" spans="1:10" ht="15" thickBot="1" x14ac:dyDescent="0.25">
      <c r="A19" s="124">
        <v>11</v>
      </c>
      <c r="B19" s="125" t="s">
        <v>101</v>
      </c>
      <c r="C19" s="422" t="str">
        <f>B140</f>
        <v>Tenderer's description of Formula J</v>
      </c>
      <c r="D19" s="422"/>
      <c r="E19" s="423"/>
      <c r="F19" s="438"/>
      <c r="G19" s="439"/>
      <c r="H19" s="439"/>
      <c r="I19" s="440"/>
    </row>
    <row r="20" spans="1:10" x14ac:dyDescent="0.2">
      <c r="A20" s="114"/>
      <c r="B20" s="126"/>
      <c r="C20" s="126"/>
      <c r="D20" s="126"/>
    </row>
    <row r="21" spans="1:10" ht="57" x14ac:dyDescent="0.2">
      <c r="A21" s="127" t="s">
        <v>102</v>
      </c>
      <c r="B21" s="128"/>
      <c r="C21" s="126"/>
      <c r="D21" s="126"/>
    </row>
    <row r="22" spans="1:10" ht="14" x14ac:dyDescent="0.15">
      <c r="A22" s="129">
        <v>1</v>
      </c>
      <c r="B22" s="425" t="s">
        <v>103</v>
      </c>
      <c r="C22" s="425"/>
      <c r="D22" s="425"/>
      <c r="E22" s="425"/>
      <c r="F22" s="425"/>
      <c r="G22" s="425"/>
    </row>
    <row r="23" spans="1:10" ht="14" x14ac:dyDescent="0.15">
      <c r="A23" s="129">
        <v>2</v>
      </c>
      <c r="B23" s="426" t="s">
        <v>104</v>
      </c>
      <c r="C23" s="427"/>
      <c r="D23" s="427"/>
      <c r="E23" s="427"/>
      <c r="F23" s="427"/>
      <c r="G23" s="427"/>
    </row>
    <row r="24" spans="1:10" ht="14" x14ac:dyDescent="0.15">
      <c r="A24" s="130"/>
      <c r="B24" s="131"/>
      <c r="C24" s="126"/>
      <c r="D24" s="126"/>
    </row>
    <row r="25" spans="1:10" ht="52.25" customHeight="1" x14ac:dyDescent="0.2">
      <c r="A25" s="104" t="s">
        <v>105</v>
      </c>
      <c r="B25" s="132"/>
      <c r="C25" s="132"/>
    </row>
    <row r="26" spans="1:10" s="64" customFormat="1" ht="15" customHeight="1" x14ac:dyDescent="0.2">
      <c r="A26" s="133">
        <v>1</v>
      </c>
      <c r="B26" s="424" t="s">
        <v>106</v>
      </c>
      <c r="C26" s="424"/>
      <c r="D26" s="424"/>
      <c r="E26" s="424"/>
      <c r="F26" s="424"/>
      <c r="G26" s="424"/>
    </row>
    <row r="27" spans="1:10" s="64" customFormat="1" ht="54" customHeight="1" x14ac:dyDescent="0.2">
      <c r="A27" s="133">
        <v>2</v>
      </c>
      <c r="B27" s="424" t="s">
        <v>107</v>
      </c>
      <c r="C27" s="424"/>
      <c r="D27" s="424"/>
      <c r="E27" s="424"/>
      <c r="F27" s="424"/>
      <c r="G27" s="424"/>
      <c r="H27" s="134"/>
      <c r="I27" s="134"/>
      <c r="J27" s="134"/>
    </row>
    <row r="28" spans="1:10" s="64" customFormat="1" ht="72.75" customHeight="1" x14ac:dyDescent="0.2">
      <c r="A28" s="135">
        <v>3</v>
      </c>
      <c r="B28" s="424" t="s">
        <v>283</v>
      </c>
      <c r="C28" s="424"/>
      <c r="D28" s="424"/>
      <c r="E28" s="424"/>
      <c r="F28" s="424"/>
      <c r="G28" s="424"/>
    </row>
    <row r="29" spans="1:10" s="64" customFormat="1" ht="51" customHeight="1" x14ac:dyDescent="0.2">
      <c r="A29" s="135">
        <v>4</v>
      </c>
      <c r="B29" s="424" t="s">
        <v>108</v>
      </c>
      <c r="C29" s="424"/>
      <c r="D29" s="424"/>
      <c r="E29" s="424"/>
      <c r="F29" s="424"/>
      <c r="G29" s="424"/>
      <c r="H29" s="441"/>
      <c r="I29" s="441"/>
    </row>
    <row r="30" spans="1:10" s="64" customFormat="1" ht="51" customHeight="1" x14ac:dyDescent="0.2">
      <c r="A30" s="135">
        <v>5</v>
      </c>
      <c r="B30" s="424" t="s">
        <v>109</v>
      </c>
      <c r="C30" s="424"/>
      <c r="D30" s="424"/>
      <c r="E30" s="424"/>
      <c r="F30" s="424"/>
      <c r="G30" s="424"/>
    </row>
    <row r="31" spans="1:10" s="64" customFormat="1" ht="51" customHeight="1" x14ac:dyDescent="0.2">
      <c r="A31" s="135">
        <v>6</v>
      </c>
      <c r="B31" s="424" t="s">
        <v>110</v>
      </c>
      <c r="C31" s="424"/>
      <c r="D31" s="424"/>
      <c r="E31" s="424"/>
      <c r="F31" s="424"/>
      <c r="G31" s="424"/>
    </row>
    <row r="32" spans="1:10" ht="64.5" customHeight="1" x14ac:dyDescent="0.2">
      <c r="A32" s="104" t="s">
        <v>111</v>
      </c>
      <c r="B32" s="136"/>
      <c r="C32" s="132"/>
    </row>
    <row r="33" spans="1:76" s="138" customFormat="1" ht="63" customHeight="1" x14ac:dyDescent="0.2">
      <c r="A33" s="133">
        <v>1</v>
      </c>
      <c r="B33" s="442" t="s">
        <v>112</v>
      </c>
      <c r="C33" s="442"/>
      <c r="D33" s="442"/>
      <c r="E33" s="442"/>
      <c r="F33" s="442"/>
      <c r="G33" s="442"/>
      <c r="H33" s="137"/>
      <c r="I33" s="137"/>
      <c r="J33" s="137"/>
      <c r="K33" s="137"/>
      <c r="L33" s="137"/>
      <c r="M33" s="137"/>
    </row>
    <row r="34" spans="1:76" s="138" customFormat="1" ht="51.75" customHeight="1" x14ac:dyDescent="0.2">
      <c r="A34" s="133">
        <v>2</v>
      </c>
      <c r="B34" s="442" t="s">
        <v>113</v>
      </c>
      <c r="C34" s="442"/>
      <c r="D34" s="442"/>
      <c r="E34" s="442"/>
      <c r="F34" s="442"/>
      <c r="G34" s="442"/>
      <c r="H34" s="137"/>
      <c r="I34" s="137"/>
      <c r="J34" s="137"/>
      <c r="K34" s="137"/>
      <c r="L34" s="137"/>
      <c r="M34" s="137"/>
    </row>
    <row r="35" spans="1:76" s="138" customFormat="1" ht="66" customHeight="1" x14ac:dyDescent="0.2">
      <c r="A35" s="139">
        <v>3</v>
      </c>
      <c r="B35" s="445" t="s">
        <v>114</v>
      </c>
      <c r="C35" s="445"/>
      <c r="D35" s="445"/>
      <c r="E35" s="445"/>
      <c r="F35" s="445"/>
      <c r="G35" s="445"/>
      <c r="H35" s="137"/>
      <c r="I35" s="137"/>
      <c r="J35" s="137"/>
      <c r="K35" s="137"/>
      <c r="L35" s="137"/>
      <c r="M35" s="137"/>
    </row>
    <row r="36" spans="1:76" s="138" customFormat="1" ht="87.75" customHeight="1" x14ac:dyDescent="0.2">
      <c r="A36" s="133">
        <v>4</v>
      </c>
      <c r="B36" s="442" t="s">
        <v>115</v>
      </c>
      <c r="C36" s="442"/>
      <c r="D36" s="442"/>
      <c r="E36" s="442"/>
      <c r="F36" s="442"/>
      <c r="G36" s="442"/>
      <c r="H36" s="137"/>
      <c r="I36" s="137"/>
      <c r="J36" s="137"/>
      <c r="K36" s="137"/>
      <c r="L36" s="137"/>
      <c r="M36" s="137"/>
      <c r="N36" s="138" t="s">
        <v>79</v>
      </c>
    </row>
    <row r="37" spans="1:76" s="138" customFormat="1" ht="42" customHeight="1" x14ac:dyDescent="0.2">
      <c r="A37" s="140">
        <v>5</v>
      </c>
      <c r="B37" s="446" t="s">
        <v>116</v>
      </c>
      <c r="C37" s="446"/>
      <c r="D37" s="446"/>
      <c r="E37" s="446"/>
      <c r="F37" s="446"/>
      <c r="G37" s="446"/>
      <c r="H37" s="137"/>
      <c r="I37" s="137"/>
      <c r="J37" s="137"/>
      <c r="K37" s="137"/>
      <c r="L37" s="137"/>
      <c r="M37" s="137"/>
    </row>
    <row r="38" spans="1:76" s="138" customFormat="1" ht="15" x14ac:dyDescent="0.2">
      <c r="A38" s="141" t="s">
        <v>79</v>
      </c>
      <c r="B38" s="142" t="s">
        <v>79</v>
      </c>
      <c r="C38" s="143"/>
      <c r="D38" s="144"/>
      <c r="E38" s="144"/>
      <c r="F38" s="144"/>
      <c r="G38" s="144"/>
    </row>
    <row r="39" spans="1:76" ht="14" x14ac:dyDescent="0.2">
      <c r="C39" s="132"/>
      <c r="D39" s="132"/>
      <c r="E39" s="132"/>
      <c r="F39" s="132"/>
      <c r="G39" s="132"/>
    </row>
    <row r="40" spans="1:76" x14ac:dyDescent="0.2">
      <c r="A40" s="146"/>
    </row>
    <row r="41" spans="1:76" ht="34.25" customHeight="1" x14ac:dyDescent="0.2">
      <c r="A41" s="147" t="s">
        <v>117</v>
      </c>
      <c r="B41" s="443" t="s">
        <v>118</v>
      </c>
      <c r="C41" s="444"/>
      <c r="D41" s="444"/>
      <c r="E41" s="444"/>
      <c r="F41" s="444"/>
      <c r="G41" s="444"/>
      <c r="H41" s="148"/>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9"/>
    </row>
    <row r="42" spans="1:76" ht="78" customHeight="1" x14ac:dyDescent="0.2">
      <c r="A42" s="150" t="s">
        <v>119</v>
      </c>
      <c r="B42" s="151" t="s">
        <v>120</v>
      </c>
      <c r="C42" s="150" t="s">
        <v>121</v>
      </c>
      <c r="D42" s="150" t="s">
        <v>122</v>
      </c>
      <c r="E42" s="151" t="s">
        <v>123</v>
      </c>
      <c r="F42" s="151" t="s">
        <v>124</v>
      </c>
      <c r="G42" s="150" t="s">
        <v>125</v>
      </c>
      <c r="H42" s="152" t="s">
        <v>126</v>
      </c>
      <c r="I42" s="153" t="s">
        <v>127</v>
      </c>
      <c r="J42" s="154">
        <f>J53</f>
        <v>40909</v>
      </c>
      <c r="K42" s="155">
        <f>J42+31</f>
        <v>40940</v>
      </c>
      <c r="L42" s="155">
        <f>K42+31</f>
        <v>40971</v>
      </c>
      <c r="M42" s="155">
        <f t="shared" ref="M42:BP42" si="0">L42+31</f>
        <v>41002</v>
      </c>
      <c r="N42" s="155">
        <f t="shared" si="0"/>
        <v>41033</v>
      </c>
      <c r="O42" s="155">
        <f t="shared" si="0"/>
        <v>41064</v>
      </c>
      <c r="P42" s="155">
        <f t="shared" si="0"/>
        <v>41095</v>
      </c>
      <c r="Q42" s="155">
        <f t="shared" si="0"/>
        <v>41126</v>
      </c>
      <c r="R42" s="155">
        <f t="shared" si="0"/>
        <v>41157</v>
      </c>
      <c r="S42" s="155">
        <f t="shared" si="0"/>
        <v>41188</v>
      </c>
      <c r="T42" s="155">
        <f t="shared" si="0"/>
        <v>41219</v>
      </c>
      <c r="U42" s="155">
        <f t="shared" si="0"/>
        <v>41250</v>
      </c>
      <c r="V42" s="155">
        <f t="shared" si="0"/>
        <v>41281</v>
      </c>
      <c r="W42" s="155">
        <f t="shared" si="0"/>
        <v>41312</v>
      </c>
      <c r="X42" s="155">
        <f t="shared" si="0"/>
        <v>41343</v>
      </c>
      <c r="Y42" s="155">
        <f t="shared" si="0"/>
        <v>41374</v>
      </c>
      <c r="Z42" s="155">
        <f t="shared" si="0"/>
        <v>41405</v>
      </c>
      <c r="AA42" s="155">
        <f t="shared" si="0"/>
        <v>41436</v>
      </c>
      <c r="AB42" s="155">
        <f t="shared" si="0"/>
        <v>41467</v>
      </c>
      <c r="AC42" s="155">
        <f t="shared" si="0"/>
        <v>41498</v>
      </c>
      <c r="AD42" s="155">
        <f t="shared" si="0"/>
        <v>41529</v>
      </c>
      <c r="AE42" s="155">
        <f t="shared" si="0"/>
        <v>41560</v>
      </c>
      <c r="AF42" s="155">
        <f t="shared" si="0"/>
        <v>41591</v>
      </c>
      <c r="AG42" s="155">
        <f t="shared" si="0"/>
        <v>41622</v>
      </c>
      <c r="AH42" s="155">
        <f t="shared" si="0"/>
        <v>41653</v>
      </c>
      <c r="AI42" s="155">
        <f t="shared" si="0"/>
        <v>41684</v>
      </c>
      <c r="AJ42" s="155">
        <f t="shared" si="0"/>
        <v>41715</v>
      </c>
      <c r="AK42" s="155">
        <f t="shared" si="0"/>
        <v>41746</v>
      </c>
      <c r="AL42" s="155">
        <f t="shared" si="0"/>
        <v>41777</v>
      </c>
      <c r="AM42" s="155">
        <f t="shared" si="0"/>
        <v>41808</v>
      </c>
      <c r="AN42" s="155">
        <f t="shared" si="0"/>
        <v>41839</v>
      </c>
      <c r="AO42" s="155">
        <f t="shared" si="0"/>
        <v>41870</v>
      </c>
      <c r="AP42" s="155">
        <f t="shared" si="0"/>
        <v>41901</v>
      </c>
      <c r="AQ42" s="155">
        <f t="shared" si="0"/>
        <v>41932</v>
      </c>
      <c r="AR42" s="155">
        <f t="shared" si="0"/>
        <v>41963</v>
      </c>
      <c r="AS42" s="155">
        <f t="shared" si="0"/>
        <v>41994</v>
      </c>
      <c r="AT42" s="155">
        <f t="shared" si="0"/>
        <v>42025</v>
      </c>
      <c r="AU42" s="155">
        <f t="shared" si="0"/>
        <v>42056</v>
      </c>
      <c r="AV42" s="155">
        <f t="shared" si="0"/>
        <v>42087</v>
      </c>
      <c r="AW42" s="155">
        <f t="shared" si="0"/>
        <v>42118</v>
      </c>
      <c r="AX42" s="155">
        <f t="shared" si="0"/>
        <v>42149</v>
      </c>
      <c r="AY42" s="155">
        <f t="shared" si="0"/>
        <v>42180</v>
      </c>
      <c r="AZ42" s="155">
        <f t="shared" si="0"/>
        <v>42211</v>
      </c>
      <c r="BA42" s="155">
        <f t="shared" si="0"/>
        <v>42242</v>
      </c>
      <c r="BB42" s="155">
        <f t="shared" si="0"/>
        <v>42273</v>
      </c>
      <c r="BC42" s="155">
        <f t="shared" si="0"/>
        <v>42304</v>
      </c>
      <c r="BD42" s="155">
        <f t="shared" si="0"/>
        <v>42335</v>
      </c>
      <c r="BE42" s="155">
        <f t="shared" si="0"/>
        <v>42366</v>
      </c>
      <c r="BF42" s="155">
        <f t="shared" si="0"/>
        <v>42397</v>
      </c>
      <c r="BG42" s="155">
        <f t="shared" si="0"/>
        <v>42428</v>
      </c>
      <c r="BH42" s="155">
        <f t="shared" si="0"/>
        <v>42459</v>
      </c>
      <c r="BI42" s="155">
        <f t="shared" si="0"/>
        <v>42490</v>
      </c>
      <c r="BJ42" s="155">
        <f t="shared" si="0"/>
        <v>42521</v>
      </c>
      <c r="BK42" s="155">
        <f t="shared" si="0"/>
        <v>42552</v>
      </c>
      <c r="BL42" s="155">
        <f t="shared" si="0"/>
        <v>42583</v>
      </c>
      <c r="BM42" s="155">
        <f t="shared" si="0"/>
        <v>42614</v>
      </c>
      <c r="BN42" s="155">
        <f t="shared" si="0"/>
        <v>42645</v>
      </c>
      <c r="BO42" s="155">
        <f t="shared" si="0"/>
        <v>42676</v>
      </c>
      <c r="BP42" s="155">
        <f t="shared" si="0"/>
        <v>42707</v>
      </c>
    </row>
    <row r="43" spans="1:76" x14ac:dyDescent="0.15">
      <c r="A43" s="156" t="s">
        <v>128</v>
      </c>
      <c r="B43" s="157"/>
      <c r="C43" s="158"/>
      <c r="D43" s="158"/>
      <c r="E43" s="159"/>
      <c r="F43" s="160"/>
      <c r="G43" s="161"/>
      <c r="H43" s="162"/>
      <c r="I43" s="163"/>
      <c r="J43" s="164"/>
      <c r="K43" s="165"/>
      <c r="L43" s="165"/>
      <c r="M43" s="165"/>
      <c r="N43" s="165"/>
      <c r="O43" s="165"/>
      <c r="P43" s="165"/>
      <c r="Q43" s="165"/>
      <c r="R43" s="165"/>
      <c r="S43" s="165"/>
      <c r="T43" s="165"/>
      <c r="U43" s="165"/>
      <c r="V43" s="165"/>
      <c r="W43" s="165"/>
      <c r="X43" s="165"/>
      <c r="Y43" s="165"/>
      <c r="Z43" s="165"/>
      <c r="AA43" s="165"/>
      <c r="AB43" s="165"/>
      <c r="AC43" s="165"/>
      <c r="AD43" s="165"/>
      <c r="AE43" s="165"/>
      <c r="AF43" s="16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c r="BI43" s="165"/>
      <c r="BJ43" s="165"/>
      <c r="BK43" s="165"/>
      <c r="BL43" s="165"/>
      <c r="BM43" s="165"/>
      <c r="BN43" s="165"/>
      <c r="BO43" s="165"/>
      <c r="BP43" s="165"/>
      <c r="BQ43" s="166"/>
      <c r="BR43" s="166"/>
      <c r="BS43" s="166"/>
      <c r="BT43" s="166"/>
      <c r="BU43" s="166"/>
      <c r="BV43" s="166"/>
      <c r="BW43" s="166"/>
      <c r="BX43" s="166"/>
    </row>
    <row r="44" spans="1:76" x14ac:dyDescent="0.15">
      <c r="A44" s="156" t="s">
        <v>129</v>
      </c>
      <c r="B44" s="167"/>
      <c r="C44" s="165"/>
      <c r="D44" s="158"/>
      <c r="E44" s="159"/>
      <c r="F44" s="160"/>
      <c r="G44" s="161"/>
      <c r="H44" s="168"/>
      <c r="I44" s="163"/>
      <c r="J44" s="164"/>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c r="BI44" s="165"/>
      <c r="BJ44" s="165"/>
      <c r="BK44" s="165"/>
      <c r="BL44" s="165"/>
      <c r="BM44" s="165"/>
      <c r="BN44" s="165"/>
      <c r="BO44" s="165"/>
      <c r="BP44" s="165"/>
      <c r="BQ44" s="166"/>
      <c r="BR44" s="166"/>
      <c r="BS44" s="166"/>
      <c r="BT44" s="166"/>
      <c r="BU44" s="166"/>
      <c r="BV44" s="166"/>
      <c r="BW44" s="166"/>
      <c r="BX44" s="166"/>
    </row>
    <row r="45" spans="1:76" x14ac:dyDescent="0.15">
      <c r="A45" s="156" t="s">
        <v>130</v>
      </c>
      <c r="B45" s="167"/>
      <c r="C45" s="165"/>
      <c r="D45" s="158"/>
      <c r="E45" s="159"/>
      <c r="F45" s="160"/>
      <c r="G45" s="161"/>
      <c r="H45" s="168"/>
      <c r="I45" s="163"/>
      <c r="J45" s="164"/>
      <c r="K45" s="165"/>
      <c r="L45" s="165"/>
      <c r="M45" s="165"/>
      <c r="N45" s="165"/>
      <c r="O45" s="165"/>
      <c r="P45" s="165"/>
      <c r="Q45" s="165"/>
      <c r="R45" s="165"/>
      <c r="S45" s="165"/>
      <c r="T45" s="165"/>
      <c r="U45" s="165"/>
      <c r="V45" s="165"/>
      <c r="W45" s="165"/>
      <c r="X45" s="165"/>
      <c r="Y45" s="165"/>
      <c r="Z45" s="165"/>
      <c r="AA45" s="165"/>
      <c r="AB45" s="165"/>
      <c r="AC45" s="165"/>
      <c r="AD45" s="165"/>
      <c r="AE45" s="165"/>
      <c r="AF45" s="165"/>
      <c r="AG45" s="165"/>
      <c r="AH45" s="165"/>
      <c r="AI45" s="165"/>
      <c r="AJ45" s="165"/>
      <c r="AK45" s="165"/>
      <c r="AL45" s="165"/>
      <c r="AM45" s="165"/>
      <c r="AN45" s="165"/>
      <c r="AO45" s="165"/>
      <c r="AP45" s="165"/>
      <c r="AQ45" s="165"/>
      <c r="AR45" s="165"/>
      <c r="AS45" s="165"/>
      <c r="AT45" s="165"/>
      <c r="AU45" s="165"/>
      <c r="AV45" s="165"/>
      <c r="AW45" s="165"/>
      <c r="AX45" s="165"/>
      <c r="AY45" s="165"/>
      <c r="AZ45" s="165"/>
      <c r="BA45" s="165"/>
      <c r="BB45" s="165"/>
      <c r="BC45" s="165"/>
      <c r="BD45" s="165"/>
      <c r="BE45" s="165"/>
      <c r="BF45" s="165"/>
      <c r="BG45" s="165"/>
      <c r="BH45" s="165"/>
      <c r="BI45" s="165"/>
      <c r="BJ45" s="165"/>
      <c r="BK45" s="165"/>
      <c r="BL45" s="165"/>
      <c r="BM45" s="165"/>
      <c r="BN45" s="165"/>
      <c r="BO45" s="165"/>
      <c r="BP45" s="165"/>
      <c r="BQ45" s="166"/>
      <c r="BR45" s="166"/>
      <c r="BS45" s="166"/>
      <c r="BT45" s="166"/>
      <c r="BU45" s="166"/>
      <c r="BV45" s="166"/>
      <c r="BW45" s="166"/>
      <c r="BX45" s="166"/>
    </row>
    <row r="46" spans="1:76" x14ac:dyDescent="0.15">
      <c r="A46" s="156" t="s">
        <v>131</v>
      </c>
      <c r="B46" s="167" t="s">
        <v>79</v>
      </c>
      <c r="C46" s="165"/>
      <c r="D46" s="165"/>
      <c r="E46" s="165"/>
      <c r="F46" s="169"/>
      <c r="G46" s="169"/>
      <c r="H46" s="168"/>
      <c r="I46" s="165"/>
      <c r="J46" s="164"/>
      <c r="K46" s="165"/>
      <c r="L46" s="165"/>
      <c r="M46" s="165"/>
      <c r="N46" s="165"/>
      <c r="O46" s="165"/>
      <c r="P46" s="165"/>
      <c r="Q46" s="165"/>
      <c r="R46" s="165"/>
      <c r="S46" s="165"/>
      <c r="T46" s="165"/>
      <c r="U46" s="165"/>
      <c r="V46" s="165"/>
      <c r="W46" s="165"/>
      <c r="X46" s="165"/>
      <c r="Y46" s="165"/>
      <c r="Z46" s="165"/>
      <c r="AA46" s="165"/>
      <c r="AB46" s="165"/>
      <c r="AC46" s="165"/>
      <c r="AD46" s="165"/>
      <c r="AE46" s="165"/>
      <c r="AF46" s="165"/>
      <c r="AG46" s="165"/>
      <c r="AH46" s="165"/>
      <c r="AI46" s="165"/>
      <c r="AJ46" s="165"/>
      <c r="AK46" s="165"/>
      <c r="AL46" s="165"/>
      <c r="AM46" s="165"/>
      <c r="AN46" s="165"/>
      <c r="AO46" s="165"/>
      <c r="AP46" s="165"/>
      <c r="AQ46" s="165"/>
      <c r="AR46" s="165"/>
      <c r="AS46" s="165"/>
      <c r="AT46" s="165"/>
      <c r="AU46" s="165"/>
      <c r="AV46" s="165"/>
      <c r="AW46" s="165"/>
      <c r="AX46" s="165"/>
      <c r="AY46" s="165"/>
      <c r="AZ46" s="165"/>
      <c r="BA46" s="165"/>
      <c r="BB46" s="165"/>
      <c r="BC46" s="165"/>
      <c r="BD46" s="165"/>
      <c r="BE46" s="165"/>
      <c r="BF46" s="165"/>
      <c r="BG46" s="165"/>
      <c r="BH46" s="165"/>
      <c r="BI46" s="165"/>
      <c r="BJ46" s="165"/>
      <c r="BK46" s="165"/>
      <c r="BL46" s="165"/>
      <c r="BM46" s="165"/>
      <c r="BN46" s="165"/>
      <c r="BO46" s="165"/>
      <c r="BP46" s="165"/>
      <c r="BQ46" s="166"/>
      <c r="BR46" s="166"/>
      <c r="BS46" s="166"/>
      <c r="BT46" s="166"/>
      <c r="BU46" s="166"/>
      <c r="BV46" s="166"/>
      <c r="BW46" s="166"/>
      <c r="BX46" s="166"/>
    </row>
    <row r="47" spans="1:76" x14ac:dyDescent="0.15">
      <c r="A47" s="156" t="s">
        <v>132</v>
      </c>
      <c r="B47" s="167"/>
      <c r="C47" s="165"/>
      <c r="D47" s="165"/>
      <c r="E47" s="165"/>
      <c r="F47" s="169"/>
      <c r="G47" s="169"/>
      <c r="H47" s="168"/>
      <c r="I47" s="165"/>
      <c r="J47" s="164"/>
      <c r="K47" s="165"/>
      <c r="L47" s="165"/>
      <c r="M47" s="165"/>
      <c r="N47" s="165"/>
      <c r="O47" s="165"/>
      <c r="P47" s="165"/>
      <c r="Q47" s="165"/>
      <c r="R47" s="165"/>
      <c r="S47" s="165"/>
      <c r="T47" s="165"/>
      <c r="U47" s="165"/>
      <c r="V47" s="165"/>
      <c r="W47" s="165"/>
      <c r="X47" s="165"/>
      <c r="Y47" s="165"/>
      <c r="Z47" s="165"/>
      <c r="AA47" s="165"/>
      <c r="AB47" s="165"/>
      <c r="AC47" s="165"/>
      <c r="AD47" s="165"/>
      <c r="AE47" s="165"/>
      <c r="AF47" s="165"/>
      <c r="AG47" s="165"/>
      <c r="AH47" s="165"/>
      <c r="AI47" s="165"/>
      <c r="AJ47" s="165"/>
      <c r="AK47" s="165"/>
      <c r="AL47" s="165"/>
      <c r="AM47" s="165"/>
      <c r="AN47" s="165"/>
      <c r="AO47" s="165"/>
      <c r="AP47" s="165"/>
      <c r="AQ47" s="165"/>
      <c r="AR47" s="165"/>
      <c r="AS47" s="165"/>
      <c r="AT47" s="165"/>
      <c r="AU47" s="165"/>
      <c r="AV47" s="165"/>
      <c r="AW47" s="165"/>
      <c r="AX47" s="165"/>
      <c r="AY47" s="165"/>
      <c r="AZ47" s="165"/>
      <c r="BA47" s="165"/>
      <c r="BB47" s="165"/>
      <c r="BC47" s="165"/>
      <c r="BD47" s="165"/>
      <c r="BE47" s="165"/>
      <c r="BF47" s="165"/>
      <c r="BG47" s="165"/>
      <c r="BH47" s="165"/>
      <c r="BI47" s="165"/>
      <c r="BJ47" s="165"/>
      <c r="BK47" s="165"/>
      <c r="BL47" s="165"/>
      <c r="BM47" s="165"/>
      <c r="BN47" s="165"/>
      <c r="BO47" s="165"/>
      <c r="BP47" s="165"/>
      <c r="BQ47" s="166"/>
      <c r="BR47" s="166"/>
      <c r="BS47" s="166"/>
      <c r="BT47" s="166"/>
      <c r="BU47" s="166"/>
      <c r="BV47" s="166"/>
      <c r="BW47" s="166"/>
      <c r="BX47" s="166"/>
    </row>
    <row r="48" spans="1:76" x14ac:dyDescent="0.2">
      <c r="A48" s="156" t="s">
        <v>133</v>
      </c>
      <c r="B48" s="170">
        <v>0.15</v>
      </c>
      <c r="C48" s="171" t="s">
        <v>134</v>
      </c>
      <c r="D48" s="172"/>
      <c r="E48" s="173"/>
    </row>
    <row r="49" spans="1:68" x14ac:dyDescent="0.2">
      <c r="A49" s="174"/>
      <c r="B49" s="170">
        <f>SUM(B43:B48)</f>
        <v>0.15</v>
      </c>
      <c r="C49" s="175" t="s">
        <v>135</v>
      </c>
      <c r="D49" s="176" t="s">
        <v>136</v>
      </c>
      <c r="E49" s="176"/>
      <c r="F49" s="176"/>
      <c r="G49" s="176"/>
    </row>
    <row r="50" spans="1:68" x14ac:dyDescent="0.2">
      <c r="A50" s="177"/>
    </row>
    <row r="51" spans="1:68" x14ac:dyDescent="0.2">
      <c r="A51" s="146"/>
    </row>
    <row r="52" spans="1:68" ht="42.5" customHeight="1" x14ac:dyDescent="0.2">
      <c r="A52" s="147" t="s">
        <v>137</v>
      </c>
      <c r="B52" s="443" t="s">
        <v>138</v>
      </c>
      <c r="C52" s="444"/>
      <c r="D52" s="444"/>
      <c r="E52" s="444"/>
      <c r="F52" s="444"/>
      <c r="G52" s="444"/>
      <c r="H52" s="148"/>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9"/>
    </row>
    <row r="53" spans="1:68" ht="81" customHeight="1" x14ac:dyDescent="0.2">
      <c r="A53" s="150" t="s">
        <v>119</v>
      </c>
      <c r="B53" s="151" t="s">
        <v>120</v>
      </c>
      <c r="C53" s="150" t="s">
        <v>121</v>
      </c>
      <c r="D53" s="150" t="s">
        <v>122</v>
      </c>
      <c r="E53" s="151" t="s">
        <v>123</v>
      </c>
      <c r="F53" s="151" t="s">
        <v>124</v>
      </c>
      <c r="G53" s="150" t="s">
        <v>125</v>
      </c>
      <c r="H53" s="152" t="s">
        <v>126</v>
      </c>
      <c r="I53" s="153" t="s">
        <v>139</v>
      </c>
      <c r="J53" s="154">
        <v>40909</v>
      </c>
      <c r="K53" s="155">
        <f>J53+31</f>
        <v>40940</v>
      </c>
      <c r="L53" s="155">
        <f>K53+31</f>
        <v>40971</v>
      </c>
      <c r="M53" s="155">
        <f t="shared" ref="M53:BP53" si="1">L53+31</f>
        <v>41002</v>
      </c>
      <c r="N53" s="155">
        <f t="shared" si="1"/>
        <v>41033</v>
      </c>
      <c r="O53" s="155">
        <f t="shared" si="1"/>
        <v>41064</v>
      </c>
      <c r="P53" s="155">
        <f t="shared" si="1"/>
        <v>41095</v>
      </c>
      <c r="Q53" s="155">
        <f t="shared" si="1"/>
        <v>41126</v>
      </c>
      <c r="R53" s="155">
        <f t="shared" si="1"/>
        <v>41157</v>
      </c>
      <c r="S53" s="155">
        <f t="shared" si="1"/>
        <v>41188</v>
      </c>
      <c r="T53" s="155">
        <f t="shared" si="1"/>
        <v>41219</v>
      </c>
      <c r="U53" s="155">
        <f t="shared" si="1"/>
        <v>41250</v>
      </c>
      <c r="V53" s="155">
        <f t="shared" si="1"/>
        <v>41281</v>
      </c>
      <c r="W53" s="155">
        <f t="shared" si="1"/>
        <v>41312</v>
      </c>
      <c r="X53" s="155">
        <f t="shared" si="1"/>
        <v>41343</v>
      </c>
      <c r="Y53" s="155">
        <f t="shared" si="1"/>
        <v>41374</v>
      </c>
      <c r="Z53" s="155">
        <f t="shared" si="1"/>
        <v>41405</v>
      </c>
      <c r="AA53" s="155">
        <f t="shared" si="1"/>
        <v>41436</v>
      </c>
      <c r="AB53" s="155">
        <f t="shared" si="1"/>
        <v>41467</v>
      </c>
      <c r="AC53" s="155">
        <f t="shared" si="1"/>
        <v>41498</v>
      </c>
      <c r="AD53" s="155">
        <f t="shared" si="1"/>
        <v>41529</v>
      </c>
      <c r="AE53" s="155">
        <f t="shared" si="1"/>
        <v>41560</v>
      </c>
      <c r="AF53" s="155">
        <f t="shared" si="1"/>
        <v>41591</v>
      </c>
      <c r="AG53" s="155">
        <f t="shared" si="1"/>
        <v>41622</v>
      </c>
      <c r="AH53" s="155">
        <f t="shared" si="1"/>
        <v>41653</v>
      </c>
      <c r="AI53" s="155">
        <f t="shared" si="1"/>
        <v>41684</v>
      </c>
      <c r="AJ53" s="155">
        <f t="shared" si="1"/>
        <v>41715</v>
      </c>
      <c r="AK53" s="155">
        <f t="shared" si="1"/>
        <v>41746</v>
      </c>
      <c r="AL53" s="155">
        <f t="shared" si="1"/>
        <v>41777</v>
      </c>
      <c r="AM53" s="155">
        <f t="shared" si="1"/>
        <v>41808</v>
      </c>
      <c r="AN53" s="155">
        <f t="shared" si="1"/>
        <v>41839</v>
      </c>
      <c r="AO53" s="155">
        <f t="shared" si="1"/>
        <v>41870</v>
      </c>
      <c r="AP53" s="155">
        <f t="shared" si="1"/>
        <v>41901</v>
      </c>
      <c r="AQ53" s="155">
        <f t="shared" si="1"/>
        <v>41932</v>
      </c>
      <c r="AR53" s="155">
        <f t="shared" si="1"/>
        <v>41963</v>
      </c>
      <c r="AS53" s="155">
        <f t="shared" si="1"/>
        <v>41994</v>
      </c>
      <c r="AT53" s="155">
        <f t="shared" si="1"/>
        <v>42025</v>
      </c>
      <c r="AU53" s="155">
        <f t="shared" si="1"/>
        <v>42056</v>
      </c>
      <c r="AV53" s="155">
        <f t="shared" si="1"/>
        <v>42087</v>
      </c>
      <c r="AW53" s="155">
        <f t="shared" si="1"/>
        <v>42118</v>
      </c>
      <c r="AX53" s="155">
        <f t="shared" si="1"/>
        <v>42149</v>
      </c>
      <c r="AY53" s="155">
        <f t="shared" si="1"/>
        <v>42180</v>
      </c>
      <c r="AZ53" s="155">
        <f t="shared" si="1"/>
        <v>42211</v>
      </c>
      <c r="BA53" s="155">
        <f t="shared" si="1"/>
        <v>42242</v>
      </c>
      <c r="BB53" s="155">
        <f t="shared" si="1"/>
        <v>42273</v>
      </c>
      <c r="BC53" s="155">
        <f t="shared" si="1"/>
        <v>42304</v>
      </c>
      <c r="BD53" s="155">
        <f t="shared" si="1"/>
        <v>42335</v>
      </c>
      <c r="BE53" s="155">
        <f t="shared" si="1"/>
        <v>42366</v>
      </c>
      <c r="BF53" s="155">
        <f t="shared" si="1"/>
        <v>42397</v>
      </c>
      <c r="BG53" s="155">
        <f t="shared" si="1"/>
        <v>42428</v>
      </c>
      <c r="BH53" s="155">
        <f t="shared" si="1"/>
        <v>42459</v>
      </c>
      <c r="BI53" s="155">
        <f t="shared" si="1"/>
        <v>42490</v>
      </c>
      <c r="BJ53" s="155">
        <f t="shared" si="1"/>
        <v>42521</v>
      </c>
      <c r="BK53" s="155">
        <f t="shared" si="1"/>
        <v>42552</v>
      </c>
      <c r="BL53" s="155">
        <f t="shared" si="1"/>
        <v>42583</v>
      </c>
      <c r="BM53" s="155">
        <f t="shared" si="1"/>
        <v>42614</v>
      </c>
      <c r="BN53" s="155">
        <f t="shared" si="1"/>
        <v>42645</v>
      </c>
      <c r="BO53" s="155">
        <f t="shared" si="1"/>
        <v>42676</v>
      </c>
      <c r="BP53" s="155">
        <f t="shared" si="1"/>
        <v>42707</v>
      </c>
    </row>
    <row r="54" spans="1:68" x14ac:dyDescent="0.15">
      <c r="A54" s="156" t="s">
        <v>140</v>
      </c>
      <c r="B54" s="157"/>
      <c r="C54" s="158"/>
      <c r="D54" s="158"/>
      <c r="E54" s="158"/>
      <c r="F54" s="160"/>
      <c r="G54" s="161"/>
      <c r="H54" s="162"/>
      <c r="I54" s="163"/>
      <c r="J54" s="164"/>
      <c r="K54" s="165"/>
      <c r="L54" s="165"/>
      <c r="M54" s="165"/>
      <c r="N54" s="165"/>
      <c r="O54" s="165"/>
      <c r="P54" s="165"/>
      <c r="Q54" s="165"/>
      <c r="R54" s="165"/>
      <c r="S54" s="165"/>
      <c r="T54" s="165"/>
      <c r="U54" s="165"/>
      <c r="V54" s="165"/>
      <c r="W54" s="165"/>
      <c r="X54" s="165"/>
      <c r="Y54" s="165"/>
      <c r="Z54" s="165"/>
      <c r="AA54" s="165"/>
      <c r="AB54" s="165"/>
      <c r="AC54" s="165"/>
      <c r="AD54" s="165"/>
      <c r="AE54" s="165"/>
      <c r="AF54" s="165"/>
      <c r="AG54" s="165"/>
      <c r="AH54" s="165"/>
      <c r="AI54" s="165"/>
      <c r="AJ54" s="165"/>
      <c r="AK54" s="165"/>
      <c r="AL54" s="165"/>
      <c r="AM54" s="165"/>
      <c r="AN54" s="165"/>
      <c r="AO54" s="165"/>
      <c r="AP54" s="165"/>
      <c r="AQ54" s="165"/>
      <c r="AR54" s="165"/>
      <c r="AS54" s="165"/>
      <c r="AT54" s="165"/>
      <c r="AU54" s="165"/>
      <c r="AV54" s="165"/>
      <c r="AW54" s="165"/>
      <c r="AX54" s="165"/>
      <c r="AY54" s="165"/>
      <c r="AZ54" s="165"/>
      <c r="BA54" s="165"/>
      <c r="BB54" s="165"/>
      <c r="BC54" s="165"/>
      <c r="BD54" s="165"/>
      <c r="BE54" s="165"/>
      <c r="BF54" s="165"/>
      <c r="BG54" s="165"/>
      <c r="BH54" s="165"/>
      <c r="BI54" s="165"/>
      <c r="BJ54" s="165"/>
      <c r="BK54" s="165"/>
      <c r="BL54" s="165"/>
      <c r="BM54" s="165"/>
      <c r="BN54" s="165"/>
      <c r="BO54" s="165"/>
      <c r="BP54" s="165"/>
    </row>
    <row r="55" spans="1:68" x14ac:dyDescent="0.15">
      <c r="A55" s="156" t="s">
        <v>141</v>
      </c>
      <c r="B55" s="167" t="s">
        <v>79</v>
      </c>
      <c r="C55" s="165"/>
      <c r="D55" s="158"/>
      <c r="E55" s="158"/>
      <c r="F55" s="160"/>
      <c r="G55" s="161"/>
      <c r="H55" s="168"/>
      <c r="I55" s="163"/>
      <c r="J55" s="164"/>
      <c r="K55" s="165"/>
      <c r="L55" s="165"/>
      <c r="M55" s="165"/>
      <c r="N55" s="165"/>
      <c r="O55" s="165"/>
      <c r="P55" s="165"/>
      <c r="Q55" s="165"/>
      <c r="R55" s="165"/>
      <c r="S55" s="165"/>
      <c r="T55" s="165"/>
      <c r="U55" s="165"/>
      <c r="V55" s="165"/>
      <c r="W55" s="165"/>
      <c r="X55" s="165"/>
      <c r="Y55" s="165"/>
      <c r="Z55" s="165"/>
      <c r="AA55" s="165"/>
      <c r="AB55" s="165"/>
      <c r="AC55" s="165"/>
      <c r="AD55" s="165"/>
      <c r="AE55" s="165"/>
      <c r="AF55" s="165"/>
      <c r="AG55" s="165"/>
      <c r="AH55" s="165"/>
      <c r="AI55" s="165"/>
      <c r="AJ55" s="165"/>
      <c r="AK55" s="165"/>
      <c r="AL55" s="165"/>
      <c r="AM55" s="165"/>
      <c r="AN55" s="165"/>
      <c r="AO55" s="165"/>
      <c r="AP55" s="165"/>
      <c r="AQ55" s="165"/>
      <c r="AR55" s="165"/>
      <c r="AS55" s="165"/>
      <c r="AT55" s="165"/>
      <c r="AU55" s="165"/>
      <c r="AV55" s="165"/>
      <c r="AW55" s="165"/>
      <c r="AX55" s="165"/>
      <c r="AY55" s="165"/>
      <c r="AZ55" s="165"/>
      <c r="BA55" s="165"/>
      <c r="BB55" s="165"/>
      <c r="BC55" s="165"/>
      <c r="BD55" s="165"/>
      <c r="BE55" s="165"/>
      <c r="BF55" s="165"/>
      <c r="BG55" s="165"/>
      <c r="BH55" s="165"/>
      <c r="BI55" s="165"/>
      <c r="BJ55" s="165"/>
      <c r="BK55" s="165"/>
      <c r="BL55" s="165"/>
      <c r="BM55" s="165"/>
      <c r="BN55" s="165"/>
      <c r="BO55" s="165"/>
      <c r="BP55" s="165"/>
    </row>
    <row r="56" spans="1:68" x14ac:dyDescent="0.15">
      <c r="A56" s="156" t="s">
        <v>142</v>
      </c>
      <c r="B56" s="167"/>
      <c r="C56" s="165"/>
      <c r="D56" s="158"/>
      <c r="E56" s="158"/>
      <c r="F56" s="160"/>
      <c r="G56" s="161"/>
      <c r="H56" s="168"/>
      <c r="I56" s="163"/>
      <c r="J56" s="164"/>
      <c r="K56" s="165"/>
      <c r="L56" s="165"/>
      <c r="M56" s="165"/>
      <c r="N56" s="165"/>
      <c r="O56" s="165"/>
      <c r="P56" s="165"/>
      <c r="Q56" s="165"/>
      <c r="R56" s="165"/>
      <c r="S56" s="165"/>
      <c r="T56" s="165"/>
      <c r="U56" s="165"/>
      <c r="V56" s="165"/>
      <c r="W56" s="165"/>
      <c r="X56" s="165"/>
      <c r="Y56" s="165"/>
      <c r="Z56" s="165"/>
      <c r="AA56" s="165"/>
      <c r="AB56" s="165"/>
      <c r="AC56" s="165"/>
      <c r="AD56" s="165"/>
      <c r="AE56" s="165"/>
      <c r="AF56" s="165"/>
      <c r="AG56" s="165"/>
      <c r="AH56" s="165"/>
      <c r="AI56" s="165"/>
      <c r="AJ56" s="165"/>
      <c r="AK56" s="165"/>
      <c r="AL56" s="165"/>
      <c r="AM56" s="165"/>
      <c r="AN56" s="165"/>
      <c r="AO56" s="165"/>
      <c r="AP56" s="165"/>
      <c r="AQ56" s="165"/>
      <c r="AR56" s="165"/>
      <c r="AS56" s="165"/>
      <c r="AT56" s="165"/>
      <c r="AU56" s="165"/>
      <c r="AV56" s="165"/>
      <c r="AW56" s="165"/>
      <c r="AX56" s="165"/>
      <c r="AY56" s="165"/>
      <c r="AZ56" s="165"/>
      <c r="BA56" s="165"/>
      <c r="BB56" s="165"/>
      <c r="BC56" s="165"/>
      <c r="BD56" s="165"/>
      <c r="BE56" s="165"/>
      <c r="BF56" s="165"/>
      <c r="BG56" s="165"/>
      <c r="BH56" s="165"/>
      <c r="BI56" s="165"/>
      <c r="BJ56" s="165"/>
      <c r="BK56" s="165"/>
      <c r="BL56" s="165"/>
      <c r="BM56" s="165"/>
      <c r="BN56" s="165"/>
      <c r="BO56" s="165"/>
      <c r="BP56" s="165"/>
    </row>
    <row r="57" spans="1:68" x14ac:dyDescent="0.15">
      <c r="A57" s="156" t="s">
        <v>143</v>
      </c>
      <c r="B57" s="167" t="s">
        <v>79</v>
      </c>
      <c r="C57" s="165"/>
      <c r="D57" s="165"/>
      <c r="E57" s="165"/>
      <c r="F57" s="169"/>
      <c r="G57" s="169"/>
      <c r="H57" s="168"/>
      <c r="I57" s="165"/>
      <c r="J57" s="164"/>
      <c r="K57" s="165"/>
      <c r="L57" s="165"/>
      <c r="M57" s="165"/>
      <c r="N57" s="165"/>
      <c r="O57" s="165"/>
      <c r="P57" s="165"/>
      <c r="Q57" s="165"/>
      <c r="R57" s="165"/>
      <c r="S57" s="165"/>
      <c r="T57" s="165"/>
      <c r="U57" s="165"/>
      <c r="V57" s="165"/>
      <c r="W57" s="165"/>
      <c r="X57" s="165"/>
      <c r="Y57" s="165"/>
      <c r="Z57" s="165"/>
      <c r="AA57" s="165"/>
      <c r="AB57" s="165"/>
      <c r="AC57" s="165"/>
      <c r="AD57" s="165"/>
      <c r="AE57" s="165"/>
      <c r="AF57" s="165"/>
      <c r="AG57" s="165"/>
      <c r="AH57" s="165"/>
      <c r="AI57" s="165"/>
      <c r="AJ57" s="165"/>
      <c r="AK57" s="165"/>
      <c r="AL57" s="165"/>
      <c r="AM57" s="165"/>
      <c r="AN57" s="165"/>
      <c r="AO57" s="165"/>
      <c r="AP57" s="165"/>
      <c r="AQ57" s="165"/>
      <c r="AR57" s="165"/>
      <c r="AS57" s="165"/>
      <c r="AT57" s="165"/>
      <c r="AU57" s="165"/>
      <c r="AV57" s="165"/>
      <c r="AW57" s="165"/>
      <c r="AX57" s="165"/>
      <c r="AY57" s="165"/>
      <c r="AZ57" s="165"/>
      <c r="BA57" s="165"/>
      <c r="BB57" s="165"/>
      <c r="BC57" s="165"/>
      <c r="BD57" s="165"/>
      <c r="BE57" s="165"/>
      <c r="BF57" s="165"/>
      <c r="BG57" s="165"/>
      <c r="BH57" s="165"/>
      <c r="BI57" s="165"/>
      <c r="BJ57" s="165"/>
      <c r="BK57" s="165"/>
      <c r="BL57" s="165"/>
      <c r="BM57" s="165"/>
      <c r="BN57" s="165"/>
      <c r="BO57" s="165"/>
      <c r="BP57" s="165"/>
    </row>
    <row r="58" spans="1:68" x14ac:dyDescent="0.15">
      <c r="A58" s="156" t="s">
        <v>144</v>
      </c>
      <c r="B58" s="167" t="s">
        <v>79</v>
      </c>
      <c r="C58" s="165"/>
      <c r="D58" s="165"/>
      <c r="E58" s="165"/>
      <c r="F58" s="169"/>
      <c r="G58" s="169"/>
      <c r="H58" s="168"/>
      <c r="I58" s="165"/>
      <c r="J58" s="164"/>
      <c r="K58" s="165"/>
      <c r="L58" s="165"/>
      <c r="M58" s="165"/>
      <c r="N58" s="165"/>
      <c r="O58" s="165"/>
      <c r="P58" s="165"/>
      <c r="Q58" s="165"/>
      <c r="R58" s="165"/>
      <c r="S58" s="165"/>
      <c r="T58" s="165"/>
      <c r="U58" s="165"/>
      <c r="V58" s="165"/>
      <c r="W58" s="165"/>
      <c r="X58" s="165"/>
      <c r="Y58" s="165"/>
      <c r="Z58" s="165"/>
      <c r="AA58" s="165"/>
      <c r="AB58" s="165"/>
      <c r="AC58" s="165"/>
      <c r="AD58" s="165"/>
      <c r="AE58" s="165"/>
      <c r="AF58" s="165"/>
      <c r="AG58" s="165"/>
      <c r="AH58" s="165"/>
      <c r="AI58" s="165"/>
      <c r="AJ58" s="165"/>
      <c r="AK58" s="165"/>
      <c r="AL58" s="165"/>
      <c r="AM58" s="165"/>
      <c r="AN58" s="165"/>
      <c r="AO58" s="165"/>
      <c r="AP58" s="165"/>
      <c r="AQ58" s="165"/>
      <c r="AR58" s="165"/>
      <c r="AS58" s="165"/>
      <c r="AT58" s="165"/>
      <c r="AU58" s="165"/>
      <c r="AV58" s="165"/>
      <c r="AW58" s="165"/>
      <c r="AX58" s="165"/>
      <c r="AY58" s="165"/>
      <c r="AZ58" s="165"/>
      <c r="BA58" s="165"/>
      <c r="BB58" s="165"/>
      <c r="BC58" s="165"/>
      <c r="BD58" s="165"/>
      <c r="BE58" s="165"/>
      <c r="BF58" s="165"/>
      <c r="BG58" s="165"/>
      <c r="BH58" s="165"/>
      <c r="BI58" s="165"/>
      <c r="BJ58" s="165"/>
      <c r="BK58" s="165"/>
      <c r="BL58" s="165"/>
      <c r="BM58" s="165"/>
      <c r="BN58" s="165"/>
      <c r="BO58" s="165"/>
      <c r="BP58" s="165"/>
    </row>
    <row r="59" spans="1:68" x14ac:dyDescent="0.2">
      <c r="A59" s="156" t="s">
        <v>145</v>
      </c>
      <c r="B59" s="170">
        <v>0.15</v>
      </c>
      <c r="C59" s="171" t="s">
        <v>134</v>
      </c>
      <c r="D59" s="172"/>
      <c r="E59" s="173"/>
    </row>
    <row r="60" spans="1:68" x14ac:dyDescent="0.2">
      <c r="A60" s="174"/>
      <c r="B60" s="170">
        <f>SUM(B54:B59)</f>
        <v>0.15</v>
      </c>
      <c r="C60" s="175" t="s">
        <v>135</v>
      </c>
      <c r="D60" s="176" t="s">
        <v>136</v>
      </c>
      <c r="E60" s="176"/>
      <c r="F60" s="176"/>
      <c r="G60" s="176"/>
    </row>
    <row r="61" spans="1:68" x14ac:dyDescent="0.2">
      <c r="A61" s="177"/>
    </row>
    <row r="62" spans="1:68" x14ac:dyDescent="0.2">
      <c r="A62" s="146"/>
    </row>
    <row r="63" spans="1:68" ht="31.25" customHeight="1" x14ac:dyDescent="0.2">
      <c r="A63" s="147" t="s">
        <v>146</v>
      </c>
      <c r="B63" s="443" t="s">
        <v>147</v>
      </c>
      <c r="C63" s="444"/>
      <c r="D63" s="444"/>
      <c r="E63" s="444"/>
      <c r="F63" s="444"/>
      <c r="G63" s="444"/>
      <c r="H63" s="148"/>
      <c r="I63" s="148"/>
      <c r="J63" s="148"/>
      <c r="K63" s="148"/>
      <c r="L63" s="148"/>
      <c r="M63" s="148"/>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9"/>
    </row>
    <row r="64" spans="1:68" ht="60" customHeight="1" x14ac:dyDescent="0.2">
      <c r="A64" s="150" t="s">
        <v>119</v>
      </c>
      <c r="B64" s="151" t="s">
        <v>120</v>
      </c>
      <c r="C64" s="150" t="s">
        <v>121</v>
      </c>
      <c r="D64" s="150" t="s">
        <v>122</v>
      </c>
      <c r="E64" s="151" t="s">
        <v>123</v>
      </c>
      <c r="F64" s="151" t="s">
        <v>124</v>
      </c>
      <c r="G64" s="150" t="s">
        <v>125</v>
      </c>
      <c r="H64" s="152" t="s">
        <v>126</v>
      </c>
      <c r="I64" s="153" t="s">
        <v>139</v>
      </c>
      <c r="J64" s="154">
        <f>J53</f>
        <v>40909</v>
      </c>
      <c r="K64" s="155">
        <f>J64+31</f>
        <v>40940</v>
      </c>
      <c r="L64" s="155">
        <f>K64+31</f>
        <v>40971</v>
      </c>
      <c r="M64" s="155">
        <f t="shared" ref="M64:BP64" si="2">L64+31</f>
        <v>41002</v>
      </c>
      <c r="N64" s="155">
        <f t="shared" si="2"/>
        <v>41033</v>
      </c>
      <c r="O64" s="155">
        <f t="shared" si="2"/>
        <v>41064</v>
      </c>
      <c r="P64" s="155">
        <f t="shared" si="2"/>
        <v>41095</v>
      </c>
      <c r="Q64" s="155">
        <f t="shared" si="2"/>
        <v>41126</v>
      </c>
      <c r="R64" s="155">
        <f t="shared" si="2"/>
        <v>41157</v>
      </c>
      <c r="S64" s="155">
        <f t="shared" si="2"/>
        <v>41188</v>
      </c>
      <c r="T64" s="155">
        <f t="shared" si="2"/>
        <v>41219</v>
      </c>
      <c r="U64" s="155">
        <f t="shared" si="2"/>
        <v>41250</v>
      </c>
      <c r="V64" s="155">
        <f t="shared" si="2"/>
        <v>41281</v>
      </c>
      <c r="W64" s="155">
        <f t="shared" si="2"/>
        <v>41312</v>
      </c>
      <c r="X64" s="155">
        <f t="shared" si="2"/>
        <v>41343</v>
      </c>
      <c r="Y64" s="155">
        <f t="shared" si="2"/>
        <v>41374</v>
      </c>
      <c r="Z64" s="155">
        <f t="shared" si="2"/>
        <v>41405</v>
      </c>
      <c r="AA64" s="155">
        <f t="shared" si="2"/>
        <v>41436</v>
      </c>
      <c r="AB64" s="155">
        <f t="shared" si="2"/>
        <v>41467</v>
      </c>
      <c r="AC64" s="155">
        <f t="shared" si="2"/>
        <v>41498</v>
      </c>
      <c r="AD64" s="155">
        <f t="shared" si="2"/>
        <v>41529</v>
      </c>
      <c r="AE64" s="155">
        <f t="shared" si="2"/>
        <v>41560</v>
      </c>
      <c r="AF64" s="155">
        <f t="shared" si="2"/>
        <v>41591</v>
      </c>
      <c r="AG64" s="155">
        <f t="shared" si="2"/>
        <v>41622</v>
      </c>
      <c r="AH64" s="155">
        <f t="shared" si="2"/>
        <v>41653</v>
      </c>
      <c r="AI64" s="155">
        <f t="shared" si="2"/>
        <v>41684</v>
      </c>
      <c r="AJ64" s="155">
        <f t="shared" si="2"/>
        <v>41715</v>
      </c>
      <c r="AK64" s="155">
        <f t="shared" si="2"/>
        <v>41746</v>
      </c>
      <c r="AL64" s="155">
        <f t="shared" si="2"/>
        <v>41777</v>
      </c>
      <c r="AM64" s="155">
        <f t="shared" si="2"/>
        <v>41808</v>
      </c>
      <c r="AN64" s="155">
        <f t="shared" si="2"/>
        <v>41839</v>
      </c>
      <c r="AO64" s="155">
        <f t="shared" si="2"/>
        <v>41870</v>
      </c>
      <c r="AP64" s="155">
        <f t="shared" si="2"/>
        <v>41901</v>
      </c>
      <c r="AQ64" s="155">
        <f t="shared" si="2"/>
        <v>41932</v>
      </c>
      <c r="AR64" s="155">
        <f t="shared" si="2"/>
        <v>41963</v>
      </c>
      <c r="AS64" s="155">
        <f t="shared" si="2"/>
        <v>41994</v>
      </c>
      <c r="AT64" s="155">
        <f t="shared" si="2"/>
        <v>42025</v>
      </c>
      <c r="AU64" s="155">
        <f t="shared" si="2"/>
        <v>42056</v>
      </c>
      <c r="AV64" s="155">
        <f t="shared" si="2"/>
        <v>42087</v>
      </c>
      <c r="AW64" s="155">
        <f t="shared" si="2"/>
        <v>42118</v>
      </c>
      <c r="AX64" s="155">
        <f t="shared" si="2"/>
        <v>42149</v>
      </c>
      <c r="AY64" s="155">
        <f t="shared" si="2"/>
        <v>42180</v>
      </c>
      <c r="AZ64" s="155">
        <f t="shared" si="2"/>
        <v>42211</v>
      </c>
      <c r="BA64" s="155">
        <f t="shared" si="2"/>
        <v>42242</v>
      </c>
      <c r="BB64" s="155">
        <f t="shared" si="2"/>
        <v>42273</v>
      </c>
      <c r="BC64" s="155">
        <f t="shared" si="2"/>
        <v>42304</v>
      </c>
      <c r="BD64" s="155">
        <f t="shared" si="2"/>
        <v>42335</v>
      </c>
      <c r="BE64" s="155">
        <f t="shared" si="2"/>
        <v>42366</v>
      </c>
      <c r="BF64" s="155">
        <f t="shared" si="2"/>
        <v>42397</v>
      </c>
      <c r="BG64" s="155">
        <f t="shared" si="2"/>
        <v>42428</v>
      </c>
      <c r="BH64" s="155">
        <f t="shared" si="2"/>
        <v>42459</v>
      </c>
      <c r="BI64" s="155">
        <f t="shared" si="2"/>
        <v>42490</v>
      </c>
      <c r="BJ64" s="155">
        <f t="shared" si="2"/>
        <v>42521</v>
      </c>
      <c r="BK64" s="155">
        <f t="shared" si="2"/>
        <v>42552</v>
      </c>
      <c r="BL64" s="155">
        <f t="shared" si="2"/>
        <v>42583</v>
      </c>
      <c r="BM64" s="155">
        <f t="shared" si="2"/>
        <v>42614</v>
      </c>
      <c r="BN64" s="155">
        <f t="shared" si="2"/>
        <v>42645</v>
      </c>
      <c r="BO64" s="155">
        <f t="shared" si="2"/>
        <v>42676</v>
      </c>
      <c r="BP64" s="155">
        <f t="shared" si="2"/>
        <v>42707</v>
      </c>
    </row>
    <row r="65" spans="1:75" x14ac:dyDescent="0.15">
      <c r="A65" s="156" t="s">
        <v>148</v>
      </c>
      <c r="B65" s="157"/>
      <c r="C65" s="158"/>
      <c r="D65" s="158"/>
      <c r="E65" s="159"/>
      <c r="F65" s="160" t="s">
        <v>79</v>
      </c>
      <c r="G65" s="161" t="s">
        <v>79</v>
      </c>
      <c r="H65" s="162"/>
      <c r="I65" s="163" t="s">
        <v>79</v>
      </c>
      <c r="J65" s="164"/>
      <c r="K65" s="165"/>
      <c r="L65" s="165"/>
      <c r="M65" s="165"/>
      <c r="N65" s="165"/>
      <c r="O65" s="165"/>
      <c r="P65" s="165"/>
      <c r="Q65" s="165"/>
      <c r="R65" s="165"/>
      <c r="S65" s="165"/>
      <c r="T65" s="165"/>
      <c r="U65" s="165"/>
      <c r="V65" s="165"/>
      <c r="W65" s="165"/>
      <c r="X65" s="165"/>
      <c r="Y65" s="165"/>
      <c r="Z65" s="165"/>
      <c r="AA65" s="165"/>
      <c r="AB65" s="165"/>
      <c r="AC65" s="165"/>
      <c r="AD65" s="165"/>
      <c r="AE65" s="165"/>
      <c r="AF65" s="165"/>
      <c r="AG65" s="165"/>
      <c r="AH65" s="165"/>
      <c r="AI65" s="165"/>
      <c r="AJ65" s="165"/>
      <c r="AK65" s="165"/>
      <c r="AL65" s="165"/>
      <c r="AM65" s="165"/>
      <c r="AN65" s="165"/>
      <c r="AO65" s="165"/>
      <c r="AP65" s="165"/>
      <c r="AQ65" s="165"/>
      <c r="AR65" s="165"/>
      <c r="AS65" s="165"/>
      <c r="AT65" s="165"/>
      <c r="AU65" s="165"/>
      <c r="AV65" s="165"/>
      <c r="AW65" s="165"/>
      <c r="AX65" s="165"/>
      <c r="AY65" s="165"/>
      <c r="AZ65" s="165"/>
      <c r="BA65" s="165"/>
      <c r="BB65" s="165"/>
      <c r="BC65" s="165"/>
      <c r="BD65" s="165"/>
      <c r="BE65" s="165"/>
      <c r="BF65" s="165"/>
      <c r="BG65" s="165"/>
      <c r="BH65" s="165"/>
      <c r="BI65" s="165"/>
      <c r="BJ65" s="165"/>
      <c r="BK65" s="165"/>
      <c r="BL65" s="165"/>
      <c r="BM65" s="165"/>
      <c r="BN65" s="165"/>
      <c r="BO65" s="165"/>
      <c r="BP65" s="165"/>
      <c r="BQ65" s="166"/>
      <c r="BR65" s="166"/>
      <c r="BS65" s="166"/>
      <c r="BT65" s="166"/>
      <c r="BU65" s="166"/>
      <c r="BV65" s="166"/>
      <c r="BW65" s="166"/>
    </row>
    <row r="66" spans="1:75" x14ac:dyDescent="0.15">
      <c r="A66" s="156" t="s">
        <v>149</v>
      </c>
      <c r="B66" s="167" t="s">
        <v>79</v>
      </c>
      <c r="C66" s="165"/>
      <c r="D66" s="165"/>
      <c r="E66" s="165"/>
      <c r="F66" s="169"/>
      <c r="G66" s="169"/>
      <c r="H66" s="168"/>
      <c r="I66" s="165"/>
      <c r="J66" s="164"/>
      <c r="K66" s="165"/>
      <c r="L66" s="165"/>
      <c r="M66" s="165"/>
      <c r="N66" s="165"/>
      <c r="O66" s="165"/>
      <c r="P66" s="165"/>
      <c r="Q66" s="165"/>
      <c r="R66" s="165"/>
      <c r="S66" s="165"/>
      <c r="T66" s="165"/>
      <c r="U66" s="165"/>
      <c r="V66" s="165"/>
      <c r="W66" s="165"/>
      <c r="X66" s="165"/>
      <c r="Y66" s="165"/>
      <c r="Z66" s="165"/>
      <c r="AA66" s="165"/>
      <c r="AB66" s="165"/>
      <c r="AC66" s="165"/>
      <c r="AD66" s="165"/>
      <c r="AE66" s="165"/>
      <c r="AF66" s="165"/>
      <c r="AG66" s="165"/>
      <c r="AH66" s="165"/>
      <c r="AI66" s="165"/>
      <c r="AJ66" s="165"/>
      <c r="AK66" s="165"/>
      <c r="AL66" s="165"/>
      <c r="AM66" s="165"/>
      <c r="AN66" s="165"/>
      <c r="AO66" s="165"/>
      <c r="AP66" s="165"/>
      <c r="AQ66" s="165"/>
      <c r="AR66" s="165"/>
      <c r="AS66" s="165"/>
      <c r="AT66" s="165"/>
      <c r="AU66" s="165"/>
      <c r="AV66" s="165"/>
      <c r="AW66" s="165"/>
      <c r="AX66" s="165"/>
      <c r="AY66" s="165"/>
      <c r="AZ66" s="165"/>
      <c r="BA66" s="165"/>
      <c r="BB66" s="165"/>
      <c r="BC66" s="165"/>
      <c r="BD66" s="165"/>
      <c r="BE66" s="165"/>
      <c r="BF66" s="165"/>
      <c r="BG66" s="165"/>
      <c r="BH66" s="165"/>
      <c r="BI66" s="165"/>
      <c r="BJ66" s="165"/>
      <c r="BK66" s="165"/>
      <c r="BL66" s="165"/>
      <c r="BM66" s="165"/>
      <c r="BN66" s="165"/>
      <c r="BO66" s="165"/>
      <c r="BP66" s="165"/>
      <c r="BQ66" s="166"/>
      <c r="BR66" s="166"/>
      <c r="BS66" s="166"/>
      <c r="BT66" s="166"/>
      <c r="BU66" s="166"/>
      <c r="BV66" s="166"/>
      <c r="BW66" s="166"/>
    </row>
    <row r="67" spans="1:75" x14ac:dyDescent="0.15">
      <c r="A67" s="156" t="s">
        <v>150</v>
      </c>
      <c r="B67" s="167"/>
      <c r="C67" s="165"/>
      <c r="D67" s="165"/>
      <c r="E67" s="165"/>
      <c r="F67" s="169"/>
      <c r="G67" s="169"/>
      <c r="H67" s="168"/>
      <c r="I67" s="165"/>
      <c r="J67" s="164"/>
      <c r="K67" s="165"/>
      <c r="L67" s="165"/>
      <c r="M67" s="165"/>
      <c r="N67" s="165"/>
      <c r="O67" s="165"/>
      <c r="P67" s="165"/>
      <c r="Q67" s="165"/>
      <c r="R67" s="165"/>
      <c r="S67" s="165"/>
      <c r="T67" s="165"/>
      <c r="U67" s="165"/>
      <c r="V67" s="165"/>
      <c r="W67" s="165"/>
      <c r="X67" s="165"/>
      <c r="Y67" s="165"/>
      <c r="Z67" s="165"/>
      <c r="AA67" s="165"/>
      <c r="AB67" s="165"/>
      <c r="AC67" s="165"/>
      <c r="AD67" s="165"/>
      <c r="AE67" s="165"/>
      <c r="AF67" s="165"/>
      <c r="AG67" s="165"/>
      <c r="AH67" s="165"/>
      <c r="AI67" s="165"/>
      <c r="AJ67" s="165"/>
      <c r="AK67" s="165"/>
      <c r="AL67" s="165"/>
      <c r="AM67" s="165"/>
      <c r="AN67" s="165"/>
      <c r="AO67" s="165"/>
      <c r="AP67" s="165"/>
      <c r="AQ67" s="165"/>
      <c r="AR67" s="165"/>
      <c r="AS67" s="165"/>
      <c r="AT67" s="165"/>
      <c r="AU67" s="165"/>
      <c r="AV67" s="165"/>
      <c r="AW67" s="165"/>
      <c r="AX67" s="165"/>
      <c r="AY67" s="165"/>
      <c r="AZ67" s="165"/>
      <c r="BA67" s="165"/>
      <c r="BB67" s="165"/>
      <c r="BC67" s="165"/>
      <c r="BD67" s="165"/>
      <c r="BE67" s="165"/>
      <c r="BF67" s="165"/>
      <c r="BG67" s="165"/>
      <c r="BH67" s="165"/>
      <c r="BI67" s="165"/>
      <c r="BJ67" s="165"/>
      <c r="BK67" s="165"/>
      <c r="BL67" s="165"/>
      <c r="BM67" s="165"/>
      <c r="BN67" s="165"/>
      <c r="BO67" s="165"/>
      <c r="BP67" s="165"/>
      <c r="BQ67" s="166"/>
      <c r="BR67" s="166"/>
      <c r="BS67" s="166"/>
      <c r="BT67" s="166"/>
      <c r="BU67" s="166"/>
      <c r="BV67" s="166"/>
      <c r="BW67" s="166"/>
    </row>
    <row r="68" spans="1:75" x14ac:dyDescent="0.15">
      <c r="A68" s="156" t="s">
        <v>151</v>
      </c>
      <c r="B68" s="167" t="s">
        <v>79</v>
      </c>
      <c r="C68" s="165"/>
      <c r="D68" s="165"/>
      <c r="E68" s="165"/>
      <c r="F68" s="169"/>
      <c r="G68" s="169"/>
      <c r="H68" s="168"/>
      <c r="I68" s="165"/>
      <c r="J68" s="164"/>
      <c r="K68" s="165"/>
      <c r="L68" s="165"/>
      <c r="M68" s="165"/>
      <c r="N68" s="165"/>
      <c r="O68" s="165"/>
      <c r="P68" s="165"/>
      <c r="Q68" s="165"/>
      <c r="R68" s="165"/>
      <c r="S68" s="165"/>
      <c r="T68" s="165"/>
      <c r="U68" s="165"/>
      <c r="V68" s="165"/>
      <c r="W68" s="165"/>
      <c r="X68" s="165"/>
      <c r="Y68" s="165"/>
      <c r="Z68" s="165"/>
      <c r="AA68" s="165"/>
      <c r="AB68" s="165"/>
      <c r="AC68" s="165"/>
      <c r="AD68" s="165"/>
      <c r="AE68" s="165"/>
      <c r="AF68" s="165"/>
      <c r="AG68" s="165"/>
      <c r="AH68" s="165"/>
      <c r="AI68" s="165"/>
      <c r="AJ68" s="165"/>
      <c r="AK68" s="165"/>
      <c r="AL68" s="165"/>
      <c r="AM68" s="165"/>
      <c r="AN68" s="165"/>
      <c r="AO68" s="165"/>
      <c r="AP68" s="165"/>
      <c r="AQ68" s="165"/>
      <c r="AR68" s="165"/>
      <c r="AS68" s="165"/>
      <c r="AT68" s="165"/>
      <c r="AU68" s="165"/>
      <c r="AV68" s="165"/>
      <c r="AW68" s="165"/>
      <c r="AX68" s="165"/>
      <c r="AY68" s="165"/>
      <c r="AZ68" s="165"/>
      <c r="BA68" s="165"/>
      <c r="BB68" s="165"/>
      <c r="BC68" s="165"/>
      <c r="BD68" s="165"/>
      <c r="BE68" s="165"/>
      <c r="BF68" s="165"/>
      <c r="BG68" s="165"/>
      <c r="BH68" s="165"/>
      <c r="BI68" s="165"/>
      <c r="BJ68" s="165"/>
      <c r="BK68" s="165"/>
      <c r="BL68" s="165"/>
      <c r="BM68" s="165"/>
      <c r="BN68" s="165"/>
      <c r="BO68" s="165"/>
      <c r="BP68" s="165"/>
      <c r="BQ68" s="166"/>
      <c r="BR68" s="166"/>
      <c r="BS68" s="166"/>
      <c r="BT68" s="166"/>
      <c r="BU68" s="166"/>
      <c r="BV68" s="166"/>
      <c r="BW68" s="166"/>
    </row>
    <row r="69" spans="1:75" x14ac:dyDescent="0.15">
      <c r="A69" s="156" t="s">
        <v>152</v>
      </c>
      <c r="B69" s="167" t="s">
        <v>79</v>
      </c>
      <c r="C69" s="165"/>
      <c r="D69" s="165"/>
      <c r="E69" s="165"/>
      <c r="F69" s="169"/>
      <c r="G69" s="169"/>
      <c r="H69" s="168"/>
      <c r="I69" s="165"/>
      <c r="J69" s="164"/>
      <c r="K69" s="165"/>
      <c r="L69" s="165"/>
      <c r="M69" s="165"/>
      <c r="N69" s="165"/>
      <c r="O69" s="165"/>
      <c r="P69" s="165"/>
      <c r="Q69" s="165"/>
      <c r="R69" s="165"/>
      <c r="S69" s="165"/>
      <c r="T69" s="165"/>
      <c r="U69" s="165"/>
      <c r="V69" s="165"/>
      <c r="W69" s="165"/>
      <c r="X69" s="165"/>
      <c r="Y69" s="165"/>
      <c r="Z69" s="165"/>
      <c r="AA69" s="165"/>
      <c r="AB69" s="165"/>
      <c r="AC69" s="165"/>
      <c r="AD69" s="165"/>
      <c r="AE69" s="165"/>
      <c r="AF69" s="165"/>
      <c r="AG69" s="165"/>
      <c r="AH69" s="165"/>
      <c r="AI69" s="165"/>
      <c r="AJ69" s="165"/>
      <c r="AK69" s="165"/>
      <c r="AL69" s="165"/>
      <c r="AM69" s="165"/>
      <c r="AN69" s="165"/>
      <c r="AO69" s="165"/>
      <c r="AP69" s="165"/>
      <c r="AQ69" s="165"/>
      <c r="AR69" s="165"/>
      <c r="AS69" s="165"/>
      <c r="AT69" s="165"/>
      <c r="AU69" s="165"/>
      <c r="AV69" s="165"/>
      <c r="AW69" s="165"/>
      <c r="AX69" s="165"/>
      <c r="AY69" s="165"/>
      <c r="AZ69" s="165"/>
      <c r="BA69" s="165"/>
      <c r="BB69" s="165"/>
      <c r="BC69" s="165"/>
      <c r="BD69" s="165"/>
      <c r="BE69" s="165"/>
      <c r="BF69" s="165"/>
      <c r="BG69" s="165"/>
      <c r="BH69" s="165"/>
      <c r="BI69" s="165"/>
      <c r="BJ69" s="165"/>
      <c r="BK69" s="165"/>
      <c r="BL69" s="165"/>
      <c r="BM69" s="165"/>
      <c r="BN69" s="165"/>
      <c r="BO69" s="165"/>
      <c r="BP69" s="165"/>
      <c r="BQ69" s="166"/>
      <c r="BR69" s="166"/>
      <c r="BS69" s="166"/>
      <c r="BT69" s="166"/>
      <c r="BU69" s="166"/>
      <c r="BV69" s="166"/>
      <c r="BW69" s="166"/>
    </row>
    <row r="70" spans="1:75" x14ac:dyDescent="0.2">
      <c r="A70" s="156" t="s">
        <v>153</v>
      </c>
      <c r="B70" s="170">
        <v>0.15</v>
      </c>
      <c r="C70" s="171" t="s">
        <v>134</v>
      </c>
      <c r="D70" s="172"/>
      <c r="E70" s="173"/>
    </row>
    <row r="71" spans="1:75" x14ac:dyDescent="0.2">
      <c r="A71" s="174"/>
      <c r="B71" s="170">
        <f>SUM(B65:B70)</f>
        <v>0.15</v>
      </c>
      <c r="C71" s="175" t="s">
        <v>135</v>
      </c>
      <c r="D71" s="176" t="s">
        <v>136</v>
      </c>
      <c r="E71" s="176"/>
      <c r="F71" s="176"/>
      <c r="G71" s="176"/>
    </row>
    <row r="72" spans="1:75" x14ac:dyDescent="0.2">
      <c r="A72" s="177"/>
    </row>
    <row r="73" spans="1:75" x14ac:dyDescent="0.2">
      <c r="A73" s="146"/>
    </row>
    <row r="74" spans="1:75" ht="36.5" customHeight="1" x14ac:dyDescent="0.2">
      <c r="A74" s="147" t="s">
        <v>154</v>
      </c>
      <c r="B74" s="443" t="s">
        <v>155</v>
      </c>
      <c r="C74" s="444"/>
      <c r="D74" s="444"/>
      <c r="E74" s="444"/>
      <c r="F74" s="444"/>
      <c r="G74" s="444"/>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9"/>
    </row>
    <row r="75" spans="1:75" ht="88.75" customHeight="1" x14ac:dyDescent="0.2">
      <c r="A75" s="150" t="s">
        <v>119</v>
      </c>
      <c r="B75" s="151" t="s">
        <v>120</v>
      </c>
      <c r="C75" s="150" t="s">
        <v>121</v>
      </c>
      <c r="D75" s="150" t="s">
        <v>122</v>
      </c>
      <c r="E75" s="151" t="s">
        <v>123</v>
      </c>
      <c r="F75" s="151" t="s">
        <v>124</v>
      </c>
      <c r="G75" s="150" t="s">
        <v>125</v>
      </c>
      <c r="H75" s="152" t="s">
        <v>126</v>
      </c>
      <c r="I75" s="153" t="s">
        <v>139</v>
      </c>
      <c r="J75" s="154">
        <v>40909</v>
      </c>
      <c r="K75" s="155">
        <f t="shared" ref="K75:BP75" si="3">J75+31</f>
        <v>40940</v>
      </c>
      <c r="L75" s="155">
        <f t="shared" si="3"/>
        <v>40971</v>
      </c>
      <c r="M75" s="155">
        <f t="shared" si="3"/>
        <v>41002</v>
      </c>
      <c r="N75" s="155">
        <f t="shared" si="3"/>
        <v>41033</v>
      </c>
      <c r="O75" s="155">
        <f t="shared" si="3"/>
        <v>41064</v>
      </c>
      <c r="P75" s="155">
        <f t="shared" si="3"/>
        <v>41095</v>
      </c>
      <c r="Q75" s="155">
        <f t="shared" si="3"/>
        <v>41126</v>
      </c>
      <c r="R75" s="155">
        <f t="shared" si="3"/>
        <v>41157</v>
      </c>
      <c r="S75" s="155">
        <f t="shared" si="3"/>
        <v>41188</v>
      </c>
      <c r="T75" s="155">
        <f t="shared" si="3"/>
        <v>41219</v>
      </c>
      <c r="U75" s="155">
        <f t="shared" si="3"/>
        <v>41250</v>
      </c>
      <c r="V75" s="155">
        <f t="shared" si="3"/>
        <v>41281</v>
      </c>
      <c r="W75" s="155">
        <f t="shared" si="3"/>
        <v>41312</v>
      </c>
      <c r="X75" s="155">
        <f t="shared" si="3"/>
        <v>41343</v>
      </c>
      <c r="Y75" s="155">
        <f t="shared" si="3"/>
        <v>41374</v>
      </c>
      <c r="Z75" s="155">
        <f t="shared" si="3"/>
        <v>41405</v>
      </c>
      <c r="AA75" s="155">
        <f t="shared" si="3"/>
        <v>41436</v>
      </c>
      <c r="AB75" s="155">
        <f t="shared" si="3"/>
        <v>41467</v>
      </c>
      <c r="AC75" s="155">
        <f t="shared" si="3"/>
        <v>41498</v>
      </c>
      <c r="AD75" s="155">
        <f t="shared" si="3"/>
        <v>41529</v>
      </c>
      <c r="AE75" s="155">
        <f t="shared" si="3"/>
        <v>41560</v>
      </c>
      <c r="AF75" s="155">
        <f t="shared" si="3"/>
        <v>41591</v>
      </c>
      <c r="AG75" s="155">
        <f t="shared" si="3"/>
        <v>41622</v>
      </c>
      <c r="AH75" s="155">
        <f t="shared" si="3"/>
        <v>41653</v>
      </c>
      <c r="AI75" s="155">
        <f t="shared" si="3"/>
        <v>41684</v>
      </c>
      <c r="AJ75" s="155">
        <f t="shared" si="3"/>
        <v>41715</v>
      </c>
      <c r="AK75" s="155">
        <f t="shared" si="3"/>
        <v>41746</v>
      </c>
      <c r="AL75" s="155">
        <f t="shared" si="3"/>
        <v>41777</v>
      </c>
      <c r="AM75" s="155">
        <f t="shared" si="3"/>
        <v>41808</v>
      </c>
      <c r="AN75" s="155">
        <f t="shared" si="3"/>
        <v>41839</v>
      </c>
      <c r="AO75" s="155">
        <f t="shared" si="3"/>
        <v>41870</v>
      </c>
      <c r="AP75" s="155">
        <f t="shared" si="3"/>
        <v>41901</v>
      </c>
      <c r="AQ75" s="155">
        <f t="shared" si="3"/>
        <v>41932</v>
      </c>
      <c r="AR75" s="155">
        <f t="shared" si="3"/>
        <v>41963</v>
      </c>
      <c r="AS75" s="155">
        <f t="shared" si="3"/>
        <v>41994</v>
      </c>
      <c r="AT75" s="155">
        <f t="shared" si="3"/>
        <v>42025</v>
      </c>
      <c r="AU75" s="155">
        <f t="shared" si="3"/>
        <v>42056</v>
      </c>
      <c r="AV75" s="155">
        <f t="shared" si="3"/>
        <v>42087</v>
      </c>
      <c r="AW75" s="155">
        <f t="shared" si="3"/>
        <v>42118</v>
      </c>
      <c r="AX75" s="155">
        <f t="shared" si="3"/>
        <v>42149</v>
      </c>
      <c r="AY75" s="155">
        <f t="shared" si="3"/>
        <v>42180</v>
      </c>
      <c r="AZ75" s="155">
        <f t="shared" si="3"/>
        <v>42211</v>
      </c>
      <c r="BA75" s="155">
        <f t="shared" si="3"/>
        <v>42242</v>
      </c>
      <c r="BB75" s="155">
        <f t="shared" si="3"/>
        <v>42273</v>
      </c>
      <c r="BC75" s="155">
        <f t="shared" si="3"/>
        <v>42304</v>
      </c>
      <c r="BD75" s="155">
        <f t="shared" si="3"/>
        <v>42335</v>
      </c>
      <c r="BE75" s="155">
        <f t="shared" si="3"/>
        <v>42366</v>
      </c>
      <c r="BF75" s="155">
        <f t="shared" si="3"/>
        <v>42397</v>
      </c>
      <c r="BG75" s="155">
        <f t="shared" si="3"/>
        <v>42428</v>
      </c>
      <c r="BH75" s="155">
        <f t="shared" si="3"/>
        <v>42459</v>
      </c>
      <c r="BI75" s="155">
        <f t="shared" si="3"/>
        <v>42490</v>
      </c>
      <c r="BJ75" s="155">
        <f t="shared" si="3"/>
        <v>42521</v>
      </c>
      <c r="BK75" s="155">
        <f t="shared" si="3"/>
        <v>42552</v>
      </c>
      <c r="BL75" s="155">
        <f t="shared" si="3"/>
        <v>42583</v>
      </c>
      <c r="BM75" s="155">
        <f t="shared" si="3"/>
        <v>42614</v>
      </c>
      <c r="BN75" s="155">
        <f t="shared" si="3"/>
        <v>42645</v>
      </c>
      <c r="BO75" s="155">
        <f t="shared" si="3"/>
        <v>42676</v>
      </c>
      <c r="BP75" s="155">
        <f t="shared" si="3"/>
        <v>42707</v>
      </c>
    </row>
    <row r="76" spans="1:75" x14ac:dyDescent="0.15">
      <c r="A76" s="156" t="s">
        <v>156</v>
      </c>
      <c r="B76" s="157" t="s">
        <v>79</v>
      </c>
      <c r="C76" s="158"/>
      <c r="D76" s="158"/>
      <c r="E76" s="159"/>
      <c r="F76" s="160"/>
      <c r="G76" s="160"/>
      <c r="H76" s="162"/>
      <c r="I76" s="159"/>
      <c r="J76" s="164"/>
      <c r="K76" s="165"/>
      <c r="L76" s="165"/>
      <c r="M76" s="165"/>
      <c r="N76" s="165"/>
      <c r="O76" s="165"/>
      <c r="P76" s="165"/>
      <c r="Q76" s="165"/>
      <c r="R76" s="165"/>
      <c r="S76" s="165"/>
      <c r="T76" s="165"/>
      <c r="U76" s="165"/>
      <c r="V76" s="165"/>
      <c r="W76" s="165"/>
      <c r="X76" s="165"/>
      <c r="Y76" s="165"/>
      <c r="Z76" s="165"/>
      <c r="AA76" s="165"/>
      <c r="AB76" s="165"/>
      <c r="AC76" s="165"/>
      <c r="AD76" s="165"/>
      <c r="AE76" s="165"/>
      <c r="AF76" s="165"/>
      <c r="AG76" s="165"/>
      <c r="AH76" s="165"/>
      <c r="AI76" s="165"/>
      <c r="AJ76" s="165"/>
      <c r="AK76" s="165"/>
      <c r="AL76" s="165"/>
      <c r="AM76" s="165"/>
      <c r="AN76" s="165"/>
      <c r="AO76" s="165"/>
      <c r="AP76" s="165"/>
      <c r="AQ76" s="165"/>
      <c r="AR76" s="165"/>
      <c r="AS76" s="165"/>
      <c r="AT76" s="165"/>
      <c r="AU76" s="165"/>
      <c r="AV76" s="165"/>
      <c r="AW76" s="165"/>
      <c r="AX76" s="165"/>
      <c r="AY76" s="165"/>
      <c r="AZ76" s="165"/>
      <c r="BA76" s="165"/>
      <c r="BB76" s="165"/>
      <c r="BC76" s="165"/>
      <c r="BD76" s="165"/>
      <c r="BE76" s="165"/>
      <c r="BF76" s="165"/>
      <c r="BG76" s="165"/>
      <c r="BH76" s="165"/>
      <c r="BI76" s="165"/>
      <c r="BJ76" s="165"/>
      <c r="BK76" s="165"/>
      <c r="BL76" s="165"/>
      <c r="BM76" s="165"/>
      <c r="BN76" s="165"/>
      <c r="BO76" s="165"/>
      <c r="BP76" s="165"/>
      <c r="BQ76" s="166"/>
      <c r="BR76" s="166"/>
      <c r="BS76" s="166"/>
      <c r="BT76" s="166"/>
      <c r="BU76" s="166"/>
      <c r="BV76" s="166"/>
    </row>
    <row r="77" spans="1:75" x14ac:dyDescent="0.15">
      <c r="A77" s="156" t="s">
        <v>157</v>
      </c>
      <c r="B77" s="167" t="s">
        <v>79</v>
      </c>
      <c r="C77" s="165"/>
      <c r="D77" s="165"/>
      <c r="E77" s="165"/>
      <c r="F77" s="169"/>
      <c r="G77" s="169"/>
      <c r="H77" s="168"/>
      <c r="I77" s="165"/>
      <c r="J77" s="164"/>
      <c r="K77" s="165"/>
      <c r="L77" s="165"/>
      <c r="M77" s="165"/>
      <c r="N77" s="165"/>
      <c r="O77" s="165"/>
      <c r="P77" s="165"/>
      <c r="Q77" s="165"/>
      <c r="R77" s="165"/>
      <c r="S77" s="165"/>
      <c r="T77" s="165"/>
      <c r="U77" s="165"/>
      <c r="V77" s="165"/>
      <c r="W77" s="165"/>
      <c r="X77" s="165"/>
      <c r="Y77" s="165"/>
      <c r="Z77" s="165"/>
      <c r="AA77" s="165"/>
      <c r="AB77" s="165"/>
      <c r="AC77" s="165"/>
      <c r="AD77" s="165"/>
      <c r="AE77" s="165"/>
      <c r="AF77" s="165"/>
      <c r="AG77" s="165"/>
      <c r="AH77" s="165"/>
      <c r="AI77" s="165"/>
      <c r="AJ77" s="165"/>
      <c r="AK77" s="165"/>
      <c r="AL77" s="165"/>
      <c r="AM77" s="165"/>
      <c r="AN77" s="165"/>
      <c r="AO77" s="165"/>
      <c r="AP77" s="165"/>
      <c r="AQ77" s="165"/>
      <c r="AR77" s="165"/>
      <c r="AS77" s="165"/>
      <c r="AT77" s="165"/>
      <c r="AU77" s="165"/>
      <c r="AV77" s="165"/>
      <c r="AW77" s="165"/>
      <c r="AX77" s="165"/>
      <c r="AY77" s="165"/>
      <c r="AZ77" s="165"/>
      <c r="BA77" s="165"/>
      <c r="BB77" s="165"/>
      <c r="BC77" s="165"/>
      <c r="BD77" s="165"/>
      <c r="BE77" s="165"/>
      <c r="BF77" s="165"/>
      <c r="BG77" s="165"/>
      <c r="BH77" s="165"/>
      <c r="BI77" s="165"/>
      <c r="BJ77" s="165"/>
      <c r="BK77" s="165"/>
      <c r="BL77" s="165"/>
      <c r="BM77" s="165"/>
      <c r="BN77" s="165"/>
      <c r="BO77" s="165"/>
      <c r="BP77" s="165"/>
      <c r="BQ77" s="166"/>
      <c r="BR77" s="166"/>
      <c r="BS77" s="166"/>
      <c r="BT77" s="166"/>
      <c r="BU77" s="166"/>
      <c r="BV77" s="166"/>
    </row>
    <row r="78" spans="1:75" x14ac:dyDescent="0.15">
      <c r="A78" s="156" t="s">
        <v>158</v>
      </c>
      <c r="B78" s="167"/>
      <c r="C78" s="165"/>
      <c r="D78" s="165"/>
      <c r="E78" s="165"/>
      <c r="F78" s="169"/>
      <c r="G78" s="169"/>
      <c r="H78" s="168"/>
      <c r="I78" s="165"/>
      <c r="J78" s="164"/>
      <c r="K78" s="165"/>
      <c r="L78" s="165"/>
      <c r="M78" s="165"/>
      <c r="N78" s="165"/>
      <c r="O78" s="165"/>
      <c r="P78" s="165"/>
      <c r="Q78" s="165"/>
      <c r="R78" s="165"/>
      <c r="S78" s="165"/>
      <c r="T78" s="165"/>
      <c r="U78" s="165"/>
      <c r="V78" s="165"/>
      <c r="W78" s="165"/>
      <c r="X78" s="165"/>
      <c r="Y78" s="165"/>
      <c r="Z78" s="165"/>
      <c r="AA78" s="165"/>
      <c r="AB78" s="165"/>
      <c r="AC78" s="165"/>
      <c r="AD78" s="165"/>
      <c r="AE78" s="165"/>
      <c r="AF78" s="165"/>
      <c r="AG78" s="165"/>
      <c r="AH78" s="165"/>
      <c r="AI78" s="165"/>
      <c r="AJ78" s="165"/>
      <c r="AK78" s="165"/>
      <c r="AL78" s="165"/>
      <c r="AM78" s="165"/>
      <c r="AN78" s="165"/>
      <c r="AO78" s="165"/>
      <c r="AP78" s="165"/>
      <c r="AQ78" s="165"/>
      <c r="AR78" s="165"/>
      <c r="AS78" s="165"/>
      <c r="AT78" s="165"/>
      <c r="AU78" s="165"/>
      <c r="AV78" s="165"/>
      <c r="AW78" s="165"/>
      <c r="AX78" s="165"/>
      <c r="AY78" s="165"/>
      <c r="AZ78" s="165"/>
      <c r="BA78" s="165"/>
      <c r="BB78" s="165"/>
      <c r="BC78" s="165"/>
      <c r="BD78" s="165"/>
      <c r="BE78" s="165"/>
      <c r="BF78" s="165"/>
      <c r="BG78" s="165"/>
      <c r="BH78" s="165"/>
      <c r="BI78" s="165"/>
      <c r="BJ78" s="165"/>
      <c r="BK78" s="165"/>
      <c r="BL78" s="165"/>
      <c r="BM78" s="165"/>
      <c r="BN78" s="165"/>
      <c r="BO78" s="165"/>
      <c r="BP78" s="165"/>
      <c r="BQ78" s="166"/>
      <c r="BR78" s="166"/>
      <c r="BS78" s="166"/>
      <c r="BT78" s="166"/>
      <c r="BU78" s="166"/>
      <c r="BV78" s="166"/>
    </row>
    <row r="79" spans="1:75" x14ac:dyDescent="0.15">
      <c r="A79" s="156" t="s">
        <v>159</v>
      </c>
      <c r="B79" s="167" t="s">
        <v>79</v>
      </c>
      <c r="C79" s="165"/>
      <c r="D79" s="165"/>
      <c r="E79" s="165"/>
      <c r="F79" s="169"/>
      <c r="G79" s="169"/>
      <c r="H79" s="168"/>
      <c r="I79" s="165"/>
      <c r="J79" s="164"/>
      <c r="K79" s="165"/>
      <c r="L79" s="165"/>
      <c r="M79" s="165"/>
      <c r="N79" s="165"/>
      <c r="O79" s="165"/>
      <c r="P79" s="165"/>
      <c r="Q79" s="165"/>
      <c r="R79" s="165"/>
      <c r="S79" s="165"/>
      <c r="T79" s="165"/>
      <c r="U79" s="165"/>
      <c r="V79" s="165"/>
      <c r="W79" s="165"/>
      <c r="X79" s="165"/>
      <c r="Y79" s="165"/>
      <c r="Z79" s="165"/>
      <c r="AA79" s="165"/>
      <c r="AB79" s="165"/>
      <c r="AC79" s="165"/>
      <c r="AD79" s="165"/>
      <c r="AE79" s="165"/>
      <c r="AF79" s="165"/>
      <c r="AG79" s="165"/>
      <c r="AH79" s="165"/>
      <c r="AI79" s="165"/>
      <c r="AJ79" s="165"/>
      <c r="AK79" s="165"/>
      <c r="AL79" s="165"/>
      <c r="AM79" s="165"/>
      <c r="AN79" s="165"/>
      <c r="AO79" s="165"/>
      <c r="AP79" s="165"/>
      <c r="AQ79" s="165"/>
      <c r="AR79" s="165"/>
      <c r="AS79" s="165"/>
      <c r="AT79" s="165"/>
      <c r="AU79" s="165"/>
      <c r="AV79" s="165"/>
      <c r="AW79" s="165"/>
      <c r="AX79" s="165"/>
      <c r="AY79" s="165"/>
      <c r="AZ79" s="165"/>
      <c r="BA79" s="165"/>
      <c r="BB79" s="165"/>
      <c r="BC79" s="165"/>
      <c r="BD79" s="165"/>
      <c r="BE79" s="165"/>
      <c r="BF79" s="165"/>
      <c r="BG79" s="165"/>
      <c r="BH79" s="165"/>
      <c r="BI79" s="165"/>
      <c r="BJ79" s="165"/>
      <c r="BK79" s="165"/>
      <c r="BL79" s="165"/>
      <c r="BM79" s="165"/>
      <c r="BN79" s="165"/>
      <c r="BO79" s="165"/>
      <c r="BP79" s="165"/>
      <c r="BQ79" s="166"/>
      <c r="BR79" s="166"/>
      <c r="BS79" s="166"/>
      <c r="BT79" s="166"/>
      <c r="BU79" s="166"/>
      <c r="BV79" s="166"/>
    </row>
    <row r="80" spans="1:75" x14ac:dyDescent="0.15">
      <c r="A80" s="156" t="s">
        <v>160</v>
      </c>
      <c r="B80" s="167" t="s">
        <v>79</v>
      </c>
      <c r="C80" s="165"/>
      <c r="D80" s="165"/>
      <c r="E80" s="165"/>
      <c r="F80" s="169"/>
      <c r="G80" s="169"/>
      <c r="H80" s="168"/>
      <c r="I80" s="165"/>
      <c r="J80" s="164"/>
      <c r="K80" s="165"/>
      <c r="L80" s="165"/>
      <c r="M80" s="165"/>
      <c r="N80" s="165"/>
      <c r="O80" s="165"/>
      <c r="P80" s="165"/>
      <c r="Q80" s="165"/>
      <c r="R80" s="165"/>
      <c r="S80" s="165"/>
      <c r="T80" s="165"/>
      <c r="U80" s="165"/>
      <c r="V80" s="165"/>
      <c r="W80" s="165"/>
      <c r="X80" s="165"/>
      <c r="Y80" s="165"/>
      <c r="Z80" s="165"/>
      <c r="AA80" s="165"/>
      <c r="AB80" s="165"/>
      <c r="AC80" s="165"/>
      <c r="AD80" s="165"/>
      <c r="AE80" s="165"/>
      <c r="AF80" s="165"/>
      <c r="AG80" s="165"/>
      <c r="AH80" s="165"/>
      <c r="AI80" s="165"/>
      <c r="AJ80" s="165"/>
      <c r="AK80" s="165"/>
      <c r="AL80" s="165"/>
      <c r="AM80" s="165"/>
      <c r="AN80" s="165"/>
      <c r="AO80" s="165"/>
      <c r="AP80" s="165"/>
      <c r="AQ80" s="165"/>
      <c r="AR80" s="165"/>
      <c r="AS80" s="165"/>
      <c r="AT80" s="165"/>
      <c r="AU80" s="165"/>
      <c r="AV80" s="165"/>
      <c r="AW80" s="165"/>
      <c r="AX80" s="165"/>
      <c r="AY80" s="165"/>
      <c r="AZ80" s="165"/>
      <c r="BA80" s="165"/>
      <c r="BB80" s="165"/>
      <c r="BC80" s="165"/>
      <c r="BD80" s="165"/>
      <c r="BE80" s="165"/>
      <c r="BF80" s="165"/>
      <c r="BG80" s="165"/>
      <c r="BH80" s="165"/>
      <c r="BI80" s="165"/>
      <c r="BJ80" s="165"/>
      <c r="BK80" s="165"/>
      <c r="BL80" s="165"/>
      <c r="BM80" s="165"/>
      <c r="BN80" s="165"/>
      <c r="BO80" s="165"/>
      <c r="BP80" s="165"/>
      <c r="BQ80" s="166"/>
      <c r="BR80" s="166"/>
      <c r="BS80" s="166"/>
      <c r="BT80" s="166"/>
      <c r="BU80" s="166"/>
      <c r="BV80" s="166"/>
    </row>
    <row r="81" spans="1:76" x14ac:dyDescent="0.2">
      <c r="A81" s="156" t="s">
        <v>161</v>
      </c>
      <c r="B81" s="170">
        <v>0.15</v>
      </c>
      <c r="C81" s="171" t="s">
        <v>134</v>
      </c>
      <c r="D81" s="172"/>
      <c r="E81" s="173"/>
    </row>
    <row r="82" spans="1:76" x14ac:dyDescent="0.2">
      <c r="A82" s="174"/>
      <c r="B82" s="170">
        <f>SUM(B76:B81)</f>
        <v>0.15</v>
      </c>
      <c r="C82" s="175" t="s">
        <v>135</v>
      </c>
      <c r="D82" s="176" t="s">
        <v>136</v>
      </c>
      <c r="E82" s="176"/>
      <c r="F82" s="176"/>
      <c r="G82" s="176"/>
    </row>
    <row r="83" spans="1:76" x14ac:dyDescent="0.2">
      <c r="A83" s="177"/>
    </row>
    <row r="84" spans="1:76" x14ac:dyDescent="0.2">
      <c r="A84" s="146"/>
    </row>
    <row r="85" spans="1:76" ht="37.25" customHeight="1" x14ac:dyDescent="0.2">
      <c r="A85" s="147" t="s">
        <v>162</v>
      </c>
      <c r="B85" s="443" t="s">
        <v>163</v>
      </c>
      <c r="C85" s="444"/>
      <c r="D85" s="444"/>
      <c r="E85" s="444"/>
      <c r="F85" s="444"/>
      <c r="G85" s="444"/>
      <c r="H85" s="148"/>
      <c r="I85" s="148"/>
      <c r="J85" s="148"/>
      <c r="K85" s="148"/>
      <c r="L85" s="148"/>
      <c r="M85" s="148"/>
      <c r="N85" s="148"/>
      <c r="O85" s="148"/>
      <c r="P85" s="148"/>
      <c r="Q85" s="148"/>
      <c r="R85" s="148"/>
      <c r="S85" s="148"/>
      <c r="T85" s="148"/>
      <c r="U85" s="148"/>
      <c r="V85" s="148"/>
      <c r="W85" s="148"/>
      <c r="X85" s="148"/>
      <c r="Y85" s="148"/>
      <c r="Z85" s="148"/>
      <c r="AA85" s="148"/>
      <c r="AB85" s="148"/>
      <c r="AC85" s="148"/>
      <c r="AD85" s="148"/>
      <c r="AE85" s="148"/>
      <c r="AF85" s="148"/>
      <c r="AG85" s="148"/>
      <c r="AH85" s="148"/>
      <c r="AI85" s="148"/>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8"/>
      <c r="BF85" s="148"/>
      <c r="BG85" s="148"/>
      <c r="BH85" s="148"/>
      <c r="BI85" s="148"/>
      <c r="BJ85" s="148"/>
      <c r="BK85" s="148"/>
      <c r="BL85" s="148"/>
      <c r="BM85" s="149"/>
    </row>
    <row r="86" spans="1:76" ht="81" customHeight="1" x14ac:dyDescent="0.2">
      <c r="A86" s="150" t="s">
        <v>119</v>
      </c>
      <c r="B86" s="151" t="s">
        <v>120</v>
      </c>
      <c r="C86" s="150" t="s">
        <v>121</v>
      </c>
      <c r="D86" s="150" t="s">
        <v>122</v>
      </c>
      <c r="E86" s="151" t="s">
        <v>123</v>
      </c>
      <c r="F86" s="151" t="s">
        <v>124</v>
      </c>
      <c r="G86" s="150" t="s">
        <v>125</v>
      </c>
      <c r="H86" s="152" t="s">
        <v>126</v>
      </c>
      <c r="I86" s="153" t="s">
        <v>139</v>
      </c>
      <c r="J86" s="154">
        <v>40909</v>
      </c>
      <c r="K86" s="155">
        <f t="shared" ref="K86:BP86" si="4">J86+31</f>
        <v>40940</v>
      </c>
      <c r="L86" s="155">
        <f t="shared" si="4"/>
        <v>40971</v>
      </c>
      <c r="M86" s="155">
        <f t="shared" si="4"/>
        <v>41002</v>
      </c>
      <c r="N86" s="155">
        <f t="shared" si="4"/>
        <v>41033</v>
      </c>
      <c r="O86" s="155">
        <f t="shared" si="4"/>
        <v>41064</v>
      </c>
      <c r="P86" s="155">
        <f t="shared" si="4"/>
        <v>41095</v>
      </c>
      <c r="Q86" s="155">
        <f t="shared" si="4"/>
        <v>41126</v>
      </c>
      <c r="R86" s="155">
        <f t="shared" si="4"/>
        <v>41157</v>
      </c>
      <c r="S86" s="155">
        <f t="shared" si="4"/>
        <v>41188</v>
      </c>
      <c r="T86" s="155">
        <f t="shared" si="4"/>
        <v>41219</v>
      </c>
      <c r="U86" s="155">
        <f t="shared" si="4"/>
        <v>41250</v>
      </c>
      <c r="V86" s="155">
        <f t="shared" si="4"/>
        <v>41281</v>
      </c>
      <c r="W86" s="155">
        <f t="shared" si="4"/>
        <v>41312</v>
      </c>
      <c r="X86" s="155">
        <f t="shared" si="4"/>
        <v>41343</v>
      </c>
      <c r="Y86" s="155">
        <f t="shared" si="4"/>
        <v>41374</v>
      </c>
      <c r="Z86" s="155">
        <f t="shared" si="4"/>
        <v>41405</v>
      </c>
      <c r="AA86" s="155">
        <f t="shared" si="4"/>
        <v>41436</v>
      </c>
      <c r="AB86" s="155">
        <f t="shared" si="4"/>
        <v>41467</v>
      </c>
      <c r="AC86" s="155">
        <f t="shared" si="4"/>
        <v>41498</v>
      </c>
      <c r="AD86" s="155">
        <f t="shared" si="4"/>
        <v>41529</v>
      </c>
      <c r="AE86" s="155">
        <f t="shared" si="4"/>
        <v>41560</v>
      </c>
      <c r="AF86" s="155">
        <f t="shared" si="4"/>
        <v>41591</v>
      </c>
      <c r="AG86" s="155">
        <f t="shared" si="4"/>
        <v>41622</v>
      </c>
      <c r="AH86" s="155">
        <f t="shared" si="4"/>
        <v>41653</v>
      </c>
      <c r="AI86" s="155">
        <f t="shared" si="4"/>
        <v>41684</v>
      </c>
      <c r="AJ86" s="155">
        <f t="shared" si="4"/>
        <v>41715</v>
      </c>
      <c r="AK86" s="155">
        <f t="shared" si="4"/>
        <v>41746</v>
      </c>
      <c r="AL86" s="155">
        <f t="shared" si="4"/>
        <v>41777</v>
      </c>
      <c r="AM86" s="155">
        <f t="shared" si="4"/>
        <v>41808</v>
      </c>
      <c r="AN86" s="155">
        <f t="shared" si="4"/>
        <v>41839</v>
      </c>
      <c r="AO86" s="155">
        <f t="shared" si="4"/>
        <v>41870</v>
      </c>
      <c r="AP86" s="155">
        <f t="shared" si="4"/>
        <v>41901</v>
      </c>
      <c r="AQ86" s="155">
        <f t="shared" si="4"/>
        <v>41932</v>
      </c>
      <c r="AR86" s="155">
        <f t="shared" si="4"/>
        <v>41963</v>
      </c>
      <c r="AS86" s="155">
        <f t="shared" si="4"/>
        <v>41994</v>
      </c>
      <c r="AT86" s="155">
        <f t="shared" si="4"/>
        <v>42025</v>
      </c>
      <c r="AU86" s="155">
        <f t="shared" si="4"/>
        <v>42056</v>
      </c>
      <c r="AV86" s="155">
        <f t="shared" si="4"/>
        <v>42087</v>
      </c>
      <c r="AW86" s="155">
        <f t="shared" si="4"/>
        <v>42118</v>
      </c>
      <c r="AX86" s="155">
        <f t="shared" si="4"/>
        <v>42149</v>
      </c>
      <c r="AY86" s="155">
        <f t="shared" si="4"/>
        <v>42180</v>
      </c>
      <c r="AZ86" s="155">
        <f t="shared" si="4"/>
        <v>42211</v>
      </c>
      <c r="BA86" s="155">
        <f t="shared" si="4"/>
        <v>42242</v>
      </c>
      <c r="BB86" s="155">
        <f t="shared" si="4"/>
        <v>42273</v>
      </c>
      <c r="BC86" s="155">
        <f t="shared" si="4"/>
        <v>42304</v>
      </c>
      <c r="BD86" s="155">
        <f t="shared" si="4"/>
        <v>42335</v>
      </c>
      <c r="BE86" s="155">
        <f t="shared" si="4"/>
        <v>42366</v>
      </c>
      <c r="BF86" s="155">
        <f t="shared" si="4"/>
        <v>42397</v>
      </c>
      <c r="BG86" s="155">
        <f t="shared" si="4"/>
        <v>42428</v>
      </c>
      <c r="BH86" s="155">
        <f t="shared" si="4"/>
        <v>42459</v>
      </c>
      <c r="BI86" s="155">
        <f t="shared" si="4"/>
        <v>42490</v>
      </c>
      <c r="BJ86" s="155">
        <f t="shared" si="4"/>
        <v>42521</v>
      </c>
      <c r="BK86" s="155">
        <f t="shared" si="4"/>
        <v>42552</v>
      </c>
      <c r="BL86" s="155">
        <f t="shared" si="4"/>
        <v>42583</v>
      </c>
      <c r="BM86" s="155">
        <f t="shared" si="4"/>
        <v>42614</v>
      </c>
      <c r="BN86" s="155">
        <f t="shared" si="4"/>
        <v>42645</v>
      </c>
      <c r="BO86" s="155">
        <f t="shared" si="4"/>
        <v>42676</v>
      </c>
      <c r="BP86" s="155">
        <f t="shared" si="4"/>
        <v>42707</v>
      </c>
    </row>
    <row r="87" spans="1:76" x14ac:dyDescent="0.15">
      <c r="A87" s="156" t="s">
        <v>164</v>
      </c>
      <c r="B87" s="157" t="s">
        <v>79</v>
      </c>
      <c r="C87" s="158"/>
      <c r="D87" s="158"/>
      <c r="E87" s="159"/>
      <c r="F87" s="160"/>
      <c r="G87" s="160"/>
      <c r="H87" s="162"/>
      <c r="I87" s="159"/>
      <c r="J87" s="164"/>
      <c r="K87" s="165"/>
      <c r="L87" s="165"/>
      <c r="M87" s="165"/>
      <c r="N87" s="165"/>
      <c r="O87" s="165"/>
      <c r="P87" s="165"/>
      <c r="Q87" s="165"/>
      <c r="R87" s="165"/>
      <c r="S87" s="165"/>
      <c r="T87" s="165"/>
      <c r="U87" s="165"/>
      <c r="V87" s="165"/>
      <c r="W87" s="165"/>
      <c r="X87" s="165"/>
      <c r="Y87" s="165"/>
      <c r="Z87" s="165"/>
      <c r="AA87" s="165"/>
      <c r="AB87" s="165"/>
      <c r="AC87" s="165"/>
      <c r="AD87" s="165"/>
      <c r="AE87" s="165"/>
      <c r="AF87" s="165"/>
      <c r="AG87" s="165"/>
      <c r="AH87" s="165"/>
      <c r="AI87" s="165"/>
      <c r="AJ87" s="165"/>
      <c r="AK87" s="165"/>
      <c r="AL87" s="165"/>
      <c r="AM87" s="165"/>
      <c r="AN87" s="165"/>
      <c r="AO87" s="165"/>
      <c r="AP87" s="165"/>
      <c r="AQ87" s="165"/>
      <c r="AR87" s="165"/>
      <c r="AS87" s="165"/>
      <c r="AT87" s="165"/>
      <c r="AU87" s="165"/>
      <c r="AV87" s="165"/>
      <c r="AW87" s="165"/>
      <c r="AX87" s="165"/>
      <c r="AY87" s="165"/>
      <c r="AZ87" s="165"/>
      <c r="BA87" s="165"/>
      <c r="BB87" s="165"/>
      <c r="BC87" s="165"/>
      <c r="BD87" s="165"/>
      <c r="BE87" s="165"/>
      <c r="BF87" s="165"/>
      <c r="BG87" s="165"/>
      <c r="BH87" s="165"/>
      <c r="BI87" s="165"/>
      <c r="BJ87" s="165"/>
      <c r="BK87" s="165"/>
      <c r="BL87" s="165"/>
      <c r="BM87" s="165"/>
      <c r="BN87" s="165"/>
      <c r="BO87" s="165"/>
      <c r="BP87" s="165"/>
      <c r="BQ87" s="166"/>
      <c r="BR87" s="166"/>
      <c r="BS87" s="166"/>
      <c r="BT87" s="166"/>
      <c r="BU87" s="166"/>
      <c r="BV87" s="166"/>
      <c r="BW87" s="166"/>
      <c r="BX87" s="166"/>
    </row>
    <row r="88" spans="1:76" x14ac:dyDescent="0.15">
      <c r="A88" s="156" t="s">
        <v>165</v>
      </c>
      <c r="B88" s="167" t="s">
        <v>79</v>
      </c>
      <c r="C88" s="165"/>
      <c r="D88" s="165"/>
      <c r="E88" s="165"/>
      <c r="F88" s="169"/>
      <c r="G88" s="169"/>
      <c r="H88" s="168"/>
      <c r="I88" s="165"/>
      <c r="J88" s="164"/>
      <c r="K88" s="165"/>
      <c r="L88" s="165"/>
      <c r="M88" s="165"/>
      <c r="N88" s="165"/>
      <c r="O88" s="165"/>
      <c r="P88" s="165"/>
      <c r="Q88" s="165"/>
      <c r="R88" s="165"/>
      <c r="S88" s="165"/>
      <c r="T88" s="165"/>
      <c r="U88" s="165"/>
      <c r="V88" s="165"/>
      <c r="W88" s="165"/>
      <c r="X88" s="165"/>
      <c r="Y88" s="165"/>
      <c r="Z88" s="165"/>
      <c r="AA88" s="165"/>
      <c r="AB88" s="165"/>
      <c r="AC88" s="165"/>
      <c r="AD88" s="165"/>
      <c r="AE88" s="165"/>
      <c r="AF88" s="165"/>
      <c r="AG88" s="165"/>
      <c r="AH88" s="165"/>
      <c r="AI88" s="165"/>
      <c r="AJ88" s="165"/>
      <c r="AK88" s="165"/>
      <c r="AL88" s="165"/>
      <c r="AM88" s="165"/>
      <c r="AN88" s="165"/>
      <c r="AO88" s="165"/>
      <c r="AP88" s="165"/>
      <c r="AQ88" s="165"/>
      <c r="AR88" s="165"/>
      <c r="AS88" s="165"/>
      <c r="AT88" s="165"/>
      <c r="AU88" s="165"/>
      <c r="AV88" s="165"/>
      <c r="AW88" s="165"/>
      <c r="AX88" s="165"/>
      <c r="AY88" s="165"/>
      <c r="AZ88" s="165"/>
      <c r="BA88" s="165"/>
      <c r="BB88" s="165"/>
      <c r="BC88" s="165"/>
      <c r="BD88" s="165"/>
      <c r="BE88" s="165"/>
      <c r="BF88" s="165"/>
      <c r="BG88" s="165"/>
      <c r="BH88" s="165"/>
      <c r="BI88" s="165"/>
      <c r="BJ88" s="165"/>
      <c r="BK88" s="165"/>
      <c r="BL88" s="165"/>
      <c r="BM88" s="165"/>
      <c r="BN88" s="165"/>
      <c r="BO88" s="165"/>
      <c r="BP88" s="165"/>
      <c r="BQ88" s="166"/>
      <c r="BR88" s="166"/>
      <c r="BS88" s="166"/>
      <c r="BT88" s="166"/>
      <c r="BU88" s="166"/>
      <c r="BV88" s="166"/>
      <c r="BW88" s="166"/>
      <c r="BX88" s="166"/>
    </row>
    <row r="89" spans="1:76" x14ac:dyDescent="0.15">
      <c r="A89" s="156" t="s">
        <v>166</v>
      </c>
      <c r="B89" s="167"/>
      <c r="C89" s="165"/>
      <c r="D89" s="165"/>
      <c r="E89" s="165"/>
      <c r="F89" s="169"/>
      <c r="G89" s="169"/>
      <c r="H89" s="168"/>
      <c r="I89" s="165"/>
      <c r="J89" s="164"/>
      <c r="K89" s="165"/>
      <c r="L89" s="165"/>
      <c r="M89" s="165"/>
      <c r="N89" s="165"/>
      <c r="O89" s="165"/>
      <c r="P89" s="165"/>
      <c r="Q89" s="165"/>
      <c r="R89" s="165"/>
      <c r="S89" s="165"/>
      <c r="T89" s="165"/>
      <c r="U89" s="165"/>
      <c r="V89" s="165"/>
      <c r="W89" s="165"/>
      <c r="X89" s="165"/>
      <c r="Y89" s="165"/>
      <c r="Z89" s="165"/>
      <c r="AA89" s="165"/>
      <c r="AB89" s="165"/>
      <c r="AC89" s="165"/>
      <c r="AD89" s="165"/>
      <c r="AE89" s="165"/>
      <c r="AF89" s="165"/>
      <c r="AG89" s="165"/>
      <c r="AH89" s="165"/>
      <c r="AI89" s="165"/>
      <c r="AJ89" s="165"/>
      <c r="AK89" s="165"/>
      <c r="AL89" s="165"/>
      <c r="AM89" s="165"/>
      <c r="AN89" s="165"/>
      <c r="AO89" s="165"/>
      <c r="AP89" s="165"/>
      <c r="AQ89" s="165"/>
      <c r="AR89" s="165"/>
      <c r="AS89" s="165"/>
      <c r="AT89" s="165"/>
      <c r="AU89" s="165"/>
      <c r="AV89" s="165"/>
      <c r="AW89" s="165"/>
      <c r="AX89" s="165"/>
      <c r="AY89" s="165"/>
      <c r="AZ89" s="165"/>
      <c r="BA89" s="165"/>
      <c r="BB89" s="165"/>
      <c r="BC89" s="165"/>
      <c r="BD89" s="165"/>
      <c r="BE89" s="165"/>
      <c r="BF89" s="165"/>
      <c r="BG89" s="165"/>
      <c r="BH89" s="165"/>
      <c r="BI89" s="165"/>
      <c r="BJ89" s="165"/>
      <c r="BK89" s="165"/>
      <c r="BL89" s="165"/>
      <c r="BM89" s="165"/>
      <c r="BN89" s="165"/>
      <c r="BO89" s="165"/>
      <c r="BP89" s="165"/>
      <c r="BQ89" s="166"/>
      <c r="BR89" s="166"/>
      <c r="BS89" s="166"/>
      <c r="BT89" s="166"/>
      <c r="BU89" s="166"/>
      <c r="BV89" s="166"/>
      <c r="BW89" s="166"/>
      <c r="BX89" s="166"/>
    </row>
    <row r="90" spans="1:76" x14ac:dyDescent="0.15">
      <c r="A90" s="156" t="s">
        <v>167</v>
      </c>
      <c r="B90" s="167" t="s">
        <v>79</v>
      </c>
      <c r="C90" s="165"/>
      <c r="D90" s="165"/>
      <c r="E90" s="165"/>
      <c r="F90" s="169"/>
      <c r="G90" s="169"/>
      <c r="H90" s="168"/>
      <c r="I90" s="165"/>
      <c r="J90" s="164"/>
      <c r="K90" s="165"/>
      <c r="L90" s="165"/>
      <c r="M90" s="165"/>
      <c r="N90" s="165"/>
      <c r="O90" s="165"/>
      <c r="P90" s="165"/>
      <c r="Q90" s="165"/>
      <c r="R90" s="165"/>
      <c r="S90" s="165"/>
      <c r="T90" s="165"/>
      <c r="U90" s="165"/>
      <c r="V90" s="165"/>
      <c r="W90" s="165"/>
      <c r="X90" s="165"/>
      <c r="Y90" s="165"/>
      <c r="Z90" s="165"/>
      <c r="AA90" s="165"/>
      <c r="AB90" s="165"/>
      <c r="AC90" s="165"/>
      <c r="AD90" s="165"/>
      <c r="AE90" s="165"/>
      <c r="AF90" s="165"/>
      <c r="AG90" s="165"/>
      <c r="AH90" s="165"/>
      <c r="AI90" s="165"/>
      <c r="AJ90" s="165"/>
      <c r="AK90" s="165"/>
      <c r="AL90" s="165"/>
      <c r="AM90" s="165"/>
      <c r="AN90" s="165"/>
      <c r="AO90" s="165"/>
      <c r="AP90" s="165"/>
      <c r="AQ90" s="165"/>
      <c r="AR90" s="165"/>
      <c r="AS90" s="165"/>
      <c r="AT90" s="165"/>
      <c r="AU90" s="165"/>
      <c r="AV90" s="165"/>
      <c r="AW90" s="165"/>
      <c r="AX90" s="165"/>
      <c r="AY90" s="165"/>
      <c r="AZ90" s="165"/>
      <c r="BA90" s="165"/>
      <c r="BB90" s="165"/>
      <c r="BC90" s="165"/>
      <c r="BD90" s="165"/>
      <c r="BE90" s="165"/>
      <c r="BF90" s="165"/>
      <c r="BG90" s="165"/>
      <c r="BH90" s="165"/>
      <c r="BI90" s="165"/>
      <c r="BJ90" s="165"/>
      <c r="BK90" s="165"/>
      <c r="BL90" s="165"/>
      <c r="BM90" s="165"/>
      <c r="BN90" s="165"/>
      <c r="BO90" s="165"/>
      <c r="BP90" s="165"/>
      <c r="BQ90" s="166"/>
      <c r="BR90" s="166"/>
      <c r="BS90" s="166"/>
      <c r="BT90" s="166"/>
      <c r="BU90" s="166"/>
      <c r="BV90" s="166"/>
      <c r="BW90" s="166"/>
      <c r="BX90" s="166"/>
    </row>
    <row r="91" spans="1:76" x14ac:dyDescent="0.15">
      <c r="A91" s="156" t="s">
        <v>168</v>
      </c>
      <c r="B91" s="167" t="s">
        <v>79</v>
      </c>
      <c r="C91" s="165"/>
      <c r="D91" s="165"/>
      <c r="E91" s="165"/>
      <c r="F91" s="169"/>
      <c r="G91" s="169"/>
      <c r="H91" s="168"/>
      <c r="I91" s="165"/>
      <c r="J91" s="164"/>
      <c r="K91" s="165"/>
      <c r="L91" s="165"/>
      <c r="M91" s="165"/>
      <c r="N91" s="165"/>
      <c r="O91" s="165"/>
      <c r="P91" s="165"/>
      <c r="Q91" s="165"/>
      <c r="R91" s="165"/>
      <c r="S91" s="165"/>
      <c r="T91" s="165"/>
      <c r="U91" s="165"/>
      <c r="V91" s="165"/>
      <c r="W91" s="165"/>
      <c r="X91" s="165"/>
      <c r="Y91" s="165"/>
      <c r="Z91" s="165"/>
      <c r="AA91" s="165"/>
      <c r="AB91" s="165"/>
      <c r="AC91" s="165"/>
      <c r="AD91" s="165"/>
      <c r="AE91" s="165"/>
      <c r="AF91" s="165"/>
      <c r="AG91" s="165"/>
      <c r="AH91" s="165"/>
      <c r="AI91" s="165"/>
      <c r="AJ91" s="165"/>
      <c r="AK91" s="165"/>
      <c r="AL91" s="165"/>
      <c r="AM91" s="165"/>
      <c r="AN91" s="165"/>
      <c r="AO91" s="165"/>
      <c r="AP91" s="165"/>
      <c r="AQ91" s="165"/>
      <c r="AR91" s="165"/>
      <c r="AS91" s="165"/>
      <c r="AT91" s="165"/>
      <c r="AU91" s="165"/>
      <c r="AV91" s="165"/>
      <c r="AW91" s="165"/>
      <c r="AX91" s="165"/>
      <c r="AY91" s="165"/>
      <c r="AZ91" s="165"/>
      <c r="BA91" s="165"/>
      <c r="BB91" s="165"/>
      <c r="BC91" s="165"/>
      <c r="BD91" s="165"/>
      <c r="BE91" s="165"/>
      <c r="BF91" s="165"/>
      <c r="BG91" s="165"/>
      <c r="BH91" s="165"/>
      <c r="BI91" s="165"/>
      <c r="BJ91" s="165"/>
      <c r="BK91" s="165"/>
      <c r="BL91" s="165"/>
      <c r="BM91" s="165"/>
      <c r="BN91" s="165"/>
      <c r="BO91" s="165"/>
      <c r="BP91" s="165"/>
      <c r="BQ91" s="166"/>
      <c r="BR91" s="166"/>
      <c r="BS91" s="166"/>
      <c r="BT91" s="166"/>
      <c r="BU91" s="166"/>
      <c r="BV91" s="166"/>
      <c r="BW91" s="166"/>
      <c r="BX91" s="166"/>
    </row>
    <row r="92" spans="1:76" x14ac:dyDescent="0.2">
      <c r="A92" s="156" t="s">
        <v>169</v>
      </c>
      <c r="B92" s="170">
        <v>0.15</v>
      </c>
      <c r="C92" s="171" t="s">
        <v>134</v>
      </c>
      <c r="D92" s="172"/>
      <c r="E92" s="173"/>
    </row>
    <row r="93" spans="1:76" x14ac:dyDescent="0.2">
      <c r="A93" s="174"/>
      <c r="B93" s="170">
        <f>SUM(B87:B92)</f>
        <v>0.15</v>
      </c>
      <c r="C93" s="175" t="s">
        <v>135</v>
      </c>
      <c r="D93" s="176" t="s">
        <v>136</v>
      </c>
      <c r="E93" s="176"/>
      <c r="F93" s="176"/>
      <c r="G93" s="176"/>
    </row>
    <row r="94" spans="1:76" x14ac:dyDescent="0.2">
      <c r="A94" s="177"/>
    </row>
    <row r="95" spans="1:76" x14ac:dyDescent="0.2">
      <c r="A95" s="146"/>
    </row>
    <row r="96" spans="1:76" ht="41.5" customHeight="1" x14ac:dyDescent="0.2">
      <c r="A96" s="147" t="s">
        <v>170</v>
      </c>
      <c r="B96" s="443" t="s">
        <v>171</v>
      </c>
      <c r="C96" s="444"/>
      <c r="D96" s="444"/>
      <c r="E96" s="444"/>
      <c r="F96" s="444"/>
      <c r="G96" s="444"/>
      <c r="H96" s="148"/>
      <c r="I96" s="148"/>
      <c r="J96" s="148"/>
      <c r="K96" s="148"/>
      <c r="L96" s="148"/>
      <c r="M96" s="148"/>
      <c r="N96" s="148"/>
      <c r="O96" s="148"/>
      <c r="P96" s="148"/>
      <c r="Q96" s="148"/>
      <c r="R96" s="148"/>
      <c r="S96" s="148"/>
      <c r="T96" s="148"/>
      <c r="U96" s="148"/>
      <c r="V96" s="148"/>
      <c r="W96" s="148"/>
      <c r="X96" s="148"/>
      <c r="Y96" s="148"/>
      <c r="Z96" s="148"/>
      <c r="AA96" s="148"/>
      <c r="AB96" s="148"/>
      <c r="AC96" s="148"/>
      <c r="AD96" s="148"/>
      <c r="AE96" s="148"/>
      <c r="AF96" s="148"/>
      <c r="AG96" s="148"/>
      <c r="AH96" s="148"/>
      <c r="AI96" s="148"/>
      <c r="AJ96" s="148"/>
      <c r="AK96" s="148"/>
      <c r="AL96" s="148"/>
      <c r="AM96" s="148"/>
      <c r="AN96" s="148"/>
      <c r="AO96" s="148"/>
      <c r="AP96" s="148"/>
      <c r="AQ96" s="148"/>
      <c r="AR96" s="148"/>
      <c r="AS96" s="148"/>
      <c r="AT96" s="148"/>
      <c r="AU96" s="148"/>
      <c r="AV96" s="148"/>
      <c r="AW96" s="148"/>
      <c r="AX96" s="148"/>
      <c r="AY96" s="148"/>
      <c r="AZ96" s="148"/>
      <c r="BA96" s="148"/>
      <c r="BB96" s="148"/>
      <c r="BC96" s="148"/>
      <c r="BD96" s="148"/>
      <c r="BE96" s="148"/>
      <c r="BF96" s="148"/>
      <c r="BG96" s="148"/>
      <c r="BH96" s="148"/>
      <c r="BI96" s="148"/>
      <c r="BJ96" s="148"/>
      <c r="BK96" s="148"/>
      <c r="BL96" s="148"/>
      <c r="BM96" s="149"/>
    </row>
    <row r="97" spans="1:75" ht="81" customHeight="1" x14ac:dyDescent="0.2">
      <c r="A97" s="150" t="s">
        <v>119</v>
      </c>
      <c r="B97" s="151" t="s">
        <v>120</v>
      </c>
      <c r="C97" s="150" t="s">
        <v>121</v>
      </c>
      <c r="D97" s="150" t="s">
        <v>122</v>
      </c>
      <c r="E97" s="151" t="s">
        <v>123</v>
      </c>
      <c r="F97" s="151" t="s">
        <v>124</v>
      </c>
      <c r="G97" s="150" t="s">
        <v>125</v>
      </c>
      <c r="H97" s="152" t="s">
        <v>126</v>
      </c>
      <c r="I97" s="153" t="s">
        <v>139</v>
      </c>
      <c r="J97" s="154">
        <v>40909</v>
      </c>
      <c r="K97" s="155">
        <f t="shared" ref="K97:BP97" si="5">J97+31</f>
        <v>40940</v>
      </c>
      <c r="L97" s="155">
        <f t="shared" si="5"/>
        <v>40971</v>
      </c>
      <c r="M97" s="155">
        <f t="shared" si="5"/>
        <v>41002</v>
      </c>
      <c r="N97" s="155">
        <f t="shared" si="5"/>
        <v>41033</v>
      </c>
      <c r="O97" s="155">
        <f t="shared" si="5"/>
        <v>41064</v>
      </c>
      <c r="P97" s="155">
        <f t="shared" si="5"/>
        <v>41095</v>
      </c>
      <c r="Q97" s="155">
        <f t="shared" si="5"/>
        <v>41126</v>
      </c>
      <c r="R97" s="155">
        <f t="shared" si="5"/>
        <v>41157</v>
      </c>
      <c r="S97" s="155">
        <f t="shared" si="5"/>
        <v>41188</v>
      </c>
      <c r="T97" s="155">
        <f t="shared" si="5"/>
        <v>41219</v>
      </c>
      <c r="U97" s="155">
        <f t="shared" si="5"/>
        <v>41250</v>
      </c>
      <c r="V97" s="155">
        <f t="shared" si="5"/>
        <v>41281</v>
      </c>
      <c r="W97" s="155">
        <f t="shared" si="5"/>
        <v>41312</v>
      </c>
      <c r="X97" s="155">
        <f t="shared" si="5"/>
        <v>41343</v>
      </c>
      <c r="Y97" s="155">
        <f t="shared" si="5"/>
        <v>41374</v>
      </c>
      <c r="Z97" s="155">
        <f t="shared" si="5"/>
        <v>41405</v>
      </c>
      <c r="AA97" s="155">
        <f t="shared" si="5"/>
        <v>41436</v>
      </c>
      <c r="AB97" s="155">
        <f t="shared" si="5"/>
        <v>41467</v>
      </c>
      <c r="AC97" s="155">
        <f t="shared" si="5"/>
        <v>41498</v>
      </c>
      <c r="AD97" s="155">
        <f t="shared" si="5"/>
        <v>41529</v>
      </c>
      <c r="AE97" s="155">
        <f t="shared" si="5"/>
        <v>41560</v>
      </c>
      <c r="AF97" s="155">
        <f t="shared" si="5"/>
        <v>41591</v>
      </c>
      <c r="AG97" s="155">
        <f t="shared" si="5"/>
        <v>41622</v>
      </c>
      <c r="AH97" s="155">
        <f t="shared" si="5"/>
        <v>41653</v>
      </c>
      <c r="AI97" s="155">
        <f t="shared" si="5"/>
        <v>41684</v>
      </c>
      <c r="AJ97" s="155">
        <f t="shared" si="5"/>
        <v>41715</v>
      </c>
      <c r="AK97" s="155">
        <f t="shared" si="5"/>
        <v>41746</v>
      </c>
      <c r="AL97" s="155">
        <f t="shared" si="5"/>
        <v>41777</v>
      </c>
      <c r="AM97" s="155">
        <f t="shared" si="5"/>
        <v>41808</v>
      </c>
      <c r="AN97" s="155">
        <f t="shared" si="5"/>
        <v>41839</v>
      </c>
      <c r="AO97" s="155">
        <f t="shared" si="5"/>
        <v>41870</v>
      </c>
      <c r="AP97" s="155">
        <f t="shared" si="5"/>
        <v>41901</v>
      </c>
      <c r="AQ97" s="155">
        <f t="shared" si="5"/>
        <v>41932</v>
      </c>
      <c r="AR97" s="155">
        <f t="shared" si="5"/>
        <v>41963</v>
      </c>
      <c r="AS97" s="155">
        <f t="shared" si="5"/>
        <v>41994</v>
      </c>
      <c r="AT97" s="155">
        <f t="shared" si="5"/>
        <v>42025</v>
      </c>
      <c r="AU97" s="155">
        <f t="shared" si="5"/>
        <v>42056</v>
      </c>
      <c r="AV97" s="155">
        <f t="shared" si="5"/>
        <v>42087</v>
      </c>
      <c r="AW97" s="155">
        <f t="shared" si="5"/>
        <v>42118</v>
      </c>
      <c r="AX97" s="155">
        <f t="shared" si="5"/>
        <v>42149</v>
      </c>
      <c r="AY97" s="155">
        <f t="shared" si="5"/>
        <v>42180</v>
      </c>
      <c r="AZ97" s="155">
        <f t="shared" si="5"/>
        <v>42211</v>
      </c>
      <c r="BA97" s="155">
        <f t="shared" si="5"/>
        <v>42242</v>
      </c>
      <c r="BB97" s="155">
        <f t="shared" si="5"/>
        <v>42273</v>
      </c>
      <c r="BC97" s="155">
        <f t="shared" si="5"/>
        <v>42304</v>
      </c>
      <c r="BD97" s="155">
        <f t="shared" si="5"/>
        <v>42335</v>
      </c>
      <c r="BE97" s="155">
        <f t="shared" si="5"/>
        <v>42366</v>
      </c>
      <c r="BF97" s="155">
        <f t="shared" si="5"/>
        <v>42397</v>
      </c>
      <c r="BG97" s="155">
        <f t="shared" si="5"/>
        <v>42428</v>
      </c>
      <c r="BH97" s="155">
        <f t="shared" si="5"/>
        <v>42459</v>
      </c>
      <c r="BI97" s="155">
        <f t="shared" si="5"/>
        <v>42490</v>
      </c>
      <c r="BJ97" s="155">
        <f t="shared" si="5"/>
        <v>42521</v>
      </c>
      <c r="BK97" s="155">
        <f t="shared" si="5"/>
        <v>42552</v>
      </c>
      <c r="BL97" s="155">
        <f t="shared" si="5"/>
        <v>42583</v>
      </c>
      <c r="BM97" s="155">
        <f t="shared" si="5"/>
        <v>42614</v>
      </c>
      <c r="BN97" s="155">
        <f t="shared" si="5"/>
        <v>42645</v>
      </c>
      <c r="BO97" s="155">
        <f t="shared" si="5"/>
        <v>42676</v>
      </c>
      <c r="BP97" s="155">
        <f t="shared" si="5"/>
        <v>42707</v>
      </c>
    </row>
    <row r="98" spans="1:75" x14ac:dyDescent="0.15">
      <c r="A98" s="156" t="s">
        <v>172</v>
      </c>
      <c r="B98" s="157"/>
      <c r="C98" s="158"/>
      <c r="D98" s="158"/>
      <c r="E98" s="159"/>
      <c r="F98" s="160"/>
      <c r="G98" s="160"/>
      <c r="H98" s="162"/>
      <c r="I98" s="159"/>
      <c r="J98" s="164"/>
      <c r="K98" s="165"/>
      <c r="L98" s="165"/>
      <c r="M98" s="165"/>
      <c r="N98" s="165"/>
      <c r="O98" s="165"/>
      <c r="P98" s="165"/>
      <c r="Q98" s="165"/>
      <c r="R98" s="165"/>
      <c r="S98" s="165"/>
      <c r="T98" s="165"/>
      <c r="U98" s="165"/>
      <c r="V98" s="165"/>
      <c r="W98" s="165"/>
      <c r="X98" s="165"/>
      <c r="Y98" s="165"/>
      <c r="Z98" s="165"/>
      <c r="AA98" s="165"/>
      <c r="AB98" s="165"/>
      <c r="AC98" s="165"/>
      <c r="AD98" s="165"/>
      <c r="AE98" s="165"/>
      <c r="AF98" s="165"/>
      <c r="AG98" s="165"/>
      <c r="AH98" s="165"/>
      <c r="AI98" s="165"/>
      <c r="AJ98" s="165"/>
      <c r="AK98" s="165"/>
      <c r="AL98" s="165"/>
      <c r="AM98" s="165"/>
      <c r="AN98" s="165"/>
      <c r="AO98" s="165"/>
      <c r="AP98" s="165"/>
      <c r="AQ98" s="165"/>
      <c r="AR98" s="165"/>
      <c r="AS98" s="165"/>
      <c r="AT98" s="165"/>
      <c r="AU98" s="165"/>
      <c r="AV98" s="165"/>
      <c r="AW98" s="165"/>
      <c r="AX98" s="165"/>
      <c r="AY98" s="165"/>
      <c r="AZ98" s="165"/>
      <c r="BA98" s="165"/>
      <c r="BB98" s="165"/>
      <c r="BC98" s="165"/>
      <c r="BD98" s="165"/>
      <c r="BE98" s="165"/>
      <c r="BF98" s="165"/>
      <c r="BG98" s="165"/>
      <c r="BH98" s="165"/>
      <c r="BI98" s="165"/>
      <c r="BJ98" s="165"/>
      <c r="BK98" s="165"/>
      <c r="BL98" s="165"/>
      <c r="BM98" s="165"/>
      <c r="BN98" s="165"/>
      <c r="BO98" s="165"/>
      <c r="BP98" s="165"/>
      <c r="BQ98" s="166"/>
      <c r="BR98" s="166"/>
      <c r="BS98" s="166"/>
      <c r="BT98" s="166"/>
      <c r="BU98" s="166"/>
      <c r="BV98" s="166"/>
      <c r="BW98" s="166"/>
    </row>
    <row r="99" spans="1:75" x14ac:dyDescent="0.15">
      <c r="A99" s="156" t="s">
        <v>173</v>
      </c>
      <c r="B99" s="167"/>
      <c r="C99" s="165"/>
      <c r="D99" s="165"/>
      <c r="E99" s="165"/>
      <c r="F99" s="169"/>
      <c r="G99" s="169"/>
      <c r="H99" s="168"/>
      <c r="I99" s="165"/>
      <c r="J99" s="164"/>
      <c r="K99" s="165"/>
      <c r="L99" s="165"/>
      <c r="M99" s="165"/>
      <c r="N99" s="165"/>
      <c r="O99" s="165"/>
      <c r="P99" s="165"/>
      <c r="Q99" s="165"/>
      <c r="R99" s="165"/>
      <c r="S99" s="165"/>
      <c r="T99" s="165"/>
      <c r="U99" s="165"/>
      <c r="V99" s="165"/>
      <c r="W99" s="165"/>
      <c r="X99" s="165"/>
      <c r="Y99" s="165"/>
      <c r="Z99" s="165"/>
      <c r="AA99" s="165"/>
      <c r="AB99" s="165"/>
      <c r="AC99" s="165"/>
      <c r="AD99" s="165"/>
      <c r="AE99" s="165"/>
      <c r="AF99" s="165"/>
      <c r="AG99" s="165"/>
      <c r="AH99" s="165"/>
      <c r="AI99" s="165"/>
      <c r="AJ99" s="165"/>
      <c r="AK99" s="165"/>
      <c r="AL99" s="165"/>
      <c r="AM99" s="165"/>
      <c r="AN99" s="165"/>
      <c r="AO99" s="165"/>
      <c r="AP99" s="165"/>
      <c r="AQ99" s="165"/>
      <c r="AR99" s="165"/>
      <c r="AS99" s="165"/>
      <c r="AT99" s="165"/>
      <c r="AU99" s="165"/>
      <c r="AV99" s="165"/>
      <c r="AW99" s="165"/>
      <c r="AX99" s="165"/>
      <c r="AY99" s="165"/>
      <c r="AZ99" s="165"/>
      <c r="BA99" s="165"/>
      <c r="BB99" s="165"/>
      <c r="BC99" s="165"/>
      <c r="BD99" s="165"/>
      <c r="BE99" s="165"/>
      <c r="BF99" s="165"/>
      <c r="BG99" s="165"/>
      <c r="BH99" s="165"/>
      <c r="BI99" s="165"/>
      <c r="BJ99" s="165"/>
      <c r="BK99" s="165"/>
      <c r="BL99" s="165"/>
      <c r="BM99" s="165"/>
      <c r="BN99" s="165"/>
      <c r="BO99" s="165"/>
      <c r="BP99" s="165"/>
      <c r="BQ99" s="166"/>
      <c r="BR99" s="166"/>
      <c r="BS99" s="166"/>
      <c r="BT99" s="166"/>
      <c r="BU99" s="166"/>
      <c r="BV99" s="166"/>
      <c r="BW99" s="166"/>
    </row>
    <row r="100" spans="1:75" x14ac:dyDescent="0.15">
      <c r="A100" s="156" t="s">
        <v>174</v>
      </c>
      <c r="B100" s="167"/>
      <c r="C100" s="165"/>
      <c r="D100" s="165"/>
      <c r="E100" s="165"/>
      <c r="F100" s="169"/>
      <c r="G100" s="169"/>
      <c r="H100" s="168"/>
      <c r="I100" s="165"/>
      <c r="J100" s="164"/>
      <c r="K100" s="165"/>
      <c r="L100" s="165"/>
      <c r="M100" s="165"/>
      <c r="N100" s="165"/>
      <c r="O100" s="165"/>
      <c r="P100" s="165"/>
      <c r="Q100" s="165"/>
      <c r="R100" s="165"/>
      <c r="S100" s="165"/>
      <c r="T100" s="165"/>
      <c r="U100" s="165"/>
      <c r="V100" s="165"/>
      <c r="W100" s="165"/>
      <c r="X100" s="165"/>
      <c r="Y100" s="165"/>
      <c r="Z100" s="165"/>
      <c r="AA100" s="165"/>
      <c r="AB100" s="165"/>
      <c r="AC100" s="165"/>
      <c r="AD100" s="165"/>
      <c r="AE100" s="165"/>
      <c r="AF100" s="165"/>
      <c r="AG100" s="165"/>
      <c r="AH100" s="165"/>
      <c r="AI100" s="165"/>
      <c r="AJ100" s="165"/>
      <c r="AK100" s="165"/>
      <c r="AL100" s="165"/>
      <c r="AM100" s="165"/>
      <c r="AN100" s="165"/>
      <c r="AO100" s="165"/>
      <c r="AP100" s="165"/>
      <c r="AQ100" s="165"/>
      <c r="AR100" s="165"/>
      <c r="AS100" s="165"/>
      <c r="AT100" s="165"/>
      <c r="AU100" s="165"/>
      <c r="AV100" s="165"/>
      <c r="AW100" s="165"/>
      <c r="AX100" s="165"/>
      <c r="AY100" s="165"/>
      <c r="AZ100" s="165"/>
      <c r="BA100" s="165"/>
      <c r="BB100" s="165"/>
      <c r="BC100" s="165"/>
      <c r="BD100" s="165"/>
      <c r="BE100" s="165"/>
      <c r="BF100" s="165"/>
      <c r="BG100" s="165"/>
      <c r="BH100" s="165"/>
      <c r="BI100" s="165"/>
      <c r="BJ100" s="165"/>
      <c r="BK100" s="165"/>
      <c r="BL100" s="165"/>
      <c r="BM100" s="165"/>
      <c r="BN100" s="165"/>
      <c r="BO100" s="165"/>
      <c r="BP100" s="165"/>
      <c r="BQ100" s="166"/>
      <c r="BR100" s="166"/>
      <c r="BS100" s="166"/>
      <c r="BT100" s="166"/>
      <c r="BU100" s="166"/>
      <c r="BV100" s="166"/>
      <c r="BW100" s="166"/>
    </row>
    <row r="101" spans="1:75" x14ac:dyDescent="0.15">
      <c r="A101" s="156" t="s">
        <v>175</v>
      </c>
      <c r="B101" s="167"/>
      <c r="C101" s="165"/>
      <c r="D101" s="165"/>
      <c r="E101" s="165"/>
      <c r="F101" s="169"/>
      <c r="G101" s="169"/>
      <c r="H101" s="168"/>
      <c r="I101" s="165"/>
      <c r="J101" s="164"/>
      <c r="K101" s="165"/>
      <c r="L101" s="165"/>
      <c r="M101" s="165"/>
      <c r="N101" s="165"/>
      <c r="O101" s="165"/>
      <c r="P101" s="165"/>
      <c r="Q101" s="165"/>
      <c r="R101" s="165"/>
      <c r="S101" s="165"/>
      <c r="T101" s="165"/>
      <c r="U101" s="165"/>
      <c r="V101" s="165"/>
      <c r="W101" s="165"/>
      <c r="X101" s="165"/>
      <c r="Y101" s="165"/>
      <c r="Z101" s="165"/>
      <c r="AA101" s="165"/>
      <c r="AB101" s="165"/>
      <c r="AC101" s="165"/>
      <c r="AD101" s="165"/>
      <c r="AE101" s="165"/>
      <c r="AF101" s="165"/>
      <c r="AG101" s="165"/>
      <c r="AH101" s="165"/>
      <c r="AI101" s="165"/>
      <c r="AJ101" s="165"/>
      <c r="AK101" s="165"/>
      <c r="AL101" s="165"/>
      <c r="AM101" s="165"/>
      <c r="AN101" s="165"/>
      <c r="AO101" s="165"/>
      <c r="AP101" s="165"/>
      <c r="AQ101" s="165"/>
      <c r="AR101" s="165"/>
      <c r="AS101" s="165"/>
      <c r="AT101" s="165"/>
      <c r="AU101" s="165"/>
      <c r="AV101" s="165"/>
      <c r="AW101" s="165"/>
      <c r="AX101" s="165"/>
      <c r="AY101" s="165"/>
      <c r="AZ101" s="165"/>
      <c r="BA101" s="165"/>
      <c r="BB101" s="165"/>
      <c r="BC101" s="165"/>
      <c r="BD101" s="165"/>
      <c r="BE101" s="165"/>
      <c r="BF101" s="165"/>
      <c r="BG101" s="165"/>
      <c r="BH101" s="165"/>
      <c r="BI101" s="165"/>
      <c r="BJ101" s="165"/>
      <c r="BK101" s="165"/>
      <c r="BL101" s="165"/>
      <c r="BM101" s="165"/>
      <c r="BN101" s="165"/>
      <c r="BO101" s="165"/>
      <c r="BP101" s="165"/>
      <c r="BQ101" s="166"/>
      <c r="BR101" s="166"/>
      <c r="BS101" s="166"/>
      <c r="BT101" s="166"/>
      <c r="BU101" s="166"/>
      <c r="BV101" s="166"/>
      <c r="BW101" s="166"/>
    </row>
    <row r="102" spans="1:75" x14ac:dyDescent="0.15">
      <c r="A102" s="156" t="s">
        <v>176</v>
      </c>
      <c r="B102" s="167"/>
      <c r="C102" s="165"/>
      <c r="D102" s="165"/>
      <c r="E102" s="165"/>
      <c r="F102" s="169"/>
      <c r="G102" s="169"/>
      <c r="H102" s="168"/>
      <c r="I102" s="165"/>
      <c r="J102" s="164"/>
      <c r="K102" s="165"/>
      <c r="L102" s="165"/>
      <c r="M102" s="165"/>
      <c r="N102" s="165"/>
      <c r="O102" s="165"/>
      <c r="P102" s="165"/>
      <c r="Q102" s="165"/>
      <c r="R102" s="165"/>
      <c r="S102" s="165"/>
      <c r="T102" s="165"/>
      <c r="U102" s="165"/>
      <c r="V102" s="165"/>
      <c r="W102" s="165"/>
      <c r="X102" s="165"/>
      <c r="Y102" s="165"/>
      <c r="Z102" s="165"/>
      <c r="AA102" s="165"/>
      <c r="AB102" s="165"/>
      <c r="AC102" s="165"/>
      <c r="AD102" s="165"/>
      <c r="AE102" s="165"/>
      <c r="AF102" s="165"/>
      <c r="AG102" s="165"/>
      <c r="AH102" s="165"/>
      <c r="AI102" s="165"/>
      <c r="AJ102" s="165"/>
      <c r="AK102" s="165"/>
      <c r="AL102" s="165"/>
      <c r="AM102" s="165"/>
      <c r="AN102" s="165"/>
      <c r="AO102" s="165"/>
      <c r="AP102" s="165"/>
      <c r="AQ102" s="165"/>
      <c r="AR102" s="165"/>
      <c r="AS102" s="165"/>
      <c r="AT102" s="165"/>
      <c r="AU102" s="165"/>
      <c r="AV102" s="165"/>
      <c r="AW102" s="165"/>
      <c r="AX102" s="165"/>
      <c r="AY102" s="165"/>
      <c r="AZ102" s="165"/>
      <c r="BA102" s="165"/>
      <c r="BB102" s="165"/>
      <c r="BC102" s="165"/>
      <c r="BD102" s="165"/>
      <c r="BE102" s="165"/>
      <c r="BF102" s="165"/>
      <c r="BG102" s="165"/>
      <c r="BH102" s="165"/>
      <c r="BI102" s="165"/>
      <c r="BJ102" s="165"/>
      <c r="BK102" s="165"/>
      <c r="BL102" s="165"/>
      <c r="BM102" s="165"/>
      <c r="BN102" s="165"/>
      <c r="BO102" s="165"/>
      <c r="BP102" s="165"/>
      <c r="BQ102" s="166"/>
      <c r="BR102" s="166"/>
      <c r="BS102" s="166"/>
      <c r="BT102" s="166"/>
      <c r="BU102" s="166"/>
      <c r="BV102" s="166"/>
      <c r="BW102" s="166"/>
    </row>
    <row r="103" spans="1:75" x14ac:dyDescent="0.2">
      <c r="A103" s="156" t="s">
        <v>177</v>
      </c>
      <c r="B103" s="170">
        <v>0.15</v>
      </c>
      <c r="C103" s="171" t="s">
        <v>134</v>
      </c>
      <c r="D103" s="172"/>
      <c r="E103" s="173"/>
    </row>
    <row r="104" spans="1:75" x14ac:dyDescent="0.2">
      <c r="A104" s="174"/>
      <c r="B104" s="170">
        <f>SUM(B98:B103)</f>
        <v>0.15</v>
      </c>
      <c r="C104" s="175" t="s">
        <v>135</v>
      </c>
      <c r="D104" s="176" t="s">
        <v>136</v>
      </c>
      <c r="E104" s="176"/>
      <c r="F104" s="176"/>
      <c r="G104" s="176"/>
    </row>
    <row r="105" spans="1:75" x14ac:dyDescent="0.2">
      <c r="A105" s="177"/>
    </row>
    <row r="106" spans="1:75" x14ac:dyDescent="0.2">
      <c r="A106" s="146"/>
    </row>
    <row r="107" spans="1:75" ht="40.25" customHeight="1" x14ac:dyDescent="0.2">
      <c r="A107" s="147" t="s">
        <v>178</v>
      </c>
      <c r="B107" s="443" t="s">
        <v>179</v>
      </c>
      <c r="C107" s="444"/>
      <c r="D107" s="444"/>
      <c r="E107" s="444"/>
      <c r="F107" s="444"/>
      <c r="G107" s="444"/>
      <c r="H107" s="148"/>
      <c r="I107" s="148"/>
      <c r="J107" s="148"/>
      <c r="K107" s="148"/>
      <c r="L107" s="148"/>
      <c r="M107" s="148"/>
      <c r="N107" s="148"/>
      <c r="O107" s="148"/>
      <c r="P107" s="148"/>
      <c r="Q107" s="148"/>
      <c r="R107" s="148"/>
      <c r="S107" s="148"/>
      <c r="T107" s="148"/>
      <c r="U107" s="148"/>
      <c r="V107" s="148"/>
      <c r="W107" s="148"/>
      <c r="X107" s="148"/>
      <c r="Y107" s="148"/>
      <c r="Z107" s="148"/>
      <c r="AA107" s="148"/>
      <c r="AB107" s="148"/>
      <c r="AC107" s="148"/>
      <c r="AD107" s="148"/>
      <c r="AE107" s="148"/>
      <c r="AF107" s="148"/>
      <c r="AG107" s="148"/>
      <c r="AH107" s="148"/>
      <c r="AI107" s="148"/>
      <c r="AJ107" s="148"/>
      <c r="AK107" s="148"/>
      <c r="AL107" s="148"/>
      <c r="AM107" s="148"/>
      <c r="AN107" s="148"/>
      <c r="AO107" s="148"/>
      <c r="AP107" s="148"/>
      <c r="AQ107" s="148"/>
      <c r="AR107" s="148"/>
      <c r="AS107" s="148"/>
      <c r="AT107" s="148"/>
      <c r="AU107" s="148"/>
      <c r="AV107" s="148"/>
      <c r="AW107" s="148"/>
      <c r="AX107" s="148"/>
      <c r="AY107" s="148"/>
      <c r="AZ107" s="148"/>
      <c r="BA107" s="148"/>
      <c r="BB107" s="148"/>
      <c r="BC107" s="148"/>
      <c r="BD107" s="148"/>
      <c r="BE107" s="148"/>
      <c r="BF107" s="148"/>
      <c r="BG107" s="148"/>
      <c r="BH107" s="148"/>
      <c r="BI107" s="148"/>
      <c r="BJ107" s="148"/>
      <c r="BK107" s="148"/>
      <c r="BL107" s="148"/>
      <c r="BM107" s="149"/>
    </row>
    <row r="108" spans="1:75" ht="90" customHeight="1" x14ac:dyDescent="0.2">
      <c r="A108" s="150" t="s">
        <v>119</v>
      </c>
      <c r="B108" s="151" t="s">
        <v>120</v>
      </c>
      <c r="C108" s="150" t="s">
        <v>121</v>
      </c>
      <c r="D108" s="150" t="s">
        <v>122</v>
      </c>
      <c r="E108" s="151" t="s">
        <v>123</v>
      </c>
      <c r="F108" s="151" t="s">
        <v>124</v>
      </c>
      <c r="G108" s="150" t="s">
        <v>125</v>
      </c>
      <c r="H108" s="152" t="s">
        <v>126</v>
      </c>
      <c r="I108" s="153" t="s">
        <v>139</v>
      </c>
      <c r="J108" s="154">
        <v>40909</v>
      </c>
      <c r="K108" s="155">
        <f t="shared" ref="K108:BP108" si="6">J108+31</f>
        <v>40940</v>
      </c>
      <c r="L108" s="155">
        <f t="shared" si="6"/>
        <v>40971</v>
      </c>
      <c r="M108" s="155">
        <f t="shared" si="6"/>
        <v>41002</v>
      </c>
      <c r="N108" s="155">
        <f t="shared" si="6"/>
        <v>41033</v>
      </c>
      <c r="O108" s="155">
        <f t="shared" si="6"/>
        <v>41064</v>
      </c>
      <c r="P108" s="155">
        <f t="shared" si="6"/>
        <v>41095</v>
      </c>
      <c r="Q108" s="155">
        <f t="shared" si="6"/>
        <v>41126</v>
      </c>
      <c r="R108" s="155">
        <f t="shared" si="6"/>
        <v>41157</v>
      </c>
      <c r="S108" s="155">
        <f t="shared" si="6"/>
        <v>41188</v>
      </c>
      <c r="T108" s="155">
        <f t="shared" si="6"/>
        <v>41219</v>
      </c>
      <c r="U108" s="155">
        <f t="shared" si="6"/>
        <v>41250</v>
      </c>
      <c r="V108" s="155">
        <f t="shared" si="6"/>
        <v>41281</v>
      </c>
      <c r="W108" s="155">
        <f t="shared" si="6"/>
        <v>41312</v>
      </c>
      <c r="X108" s="155">
        <f t="shared" si="6"/>
        <v>41343</v>
      </c>
      <c r="Y108" s="155">
        <f t="shared" si="6"/>
        <v>41374</v>
      </c>
      <c r="Z108" s="155">
        <f t="shared" si="6"/>
        <v>41405</v>
      </c>
      <c r="AA108" s="155">
        <f t="shared" si="6"/>
        <v>41436</v>
      </c>
      <c r="AB108" s="155">
        <f t="shared" si="6"/>
        <v>41467</v>
      </c>
      <c r="AC108" s="155">
        <f t="shared" si="6"/>
        <v>41498</v>
      </c>
      <c r="AD108" s="155">
        <f t="shared" si="6"/>
        <v>41529</v>
      </c>
      <c r="AE108" s="155">
        <f t="shared" si="6"/>
        <v>41560</v>
      </c>
      <c r="AF108" s="155">
        <f t="shared" si="6"/>
        <v>41591</v>
      </c>
      <c r="AG108" s="155">
        <f t="shared" si="6"/>
        <v>41622</v>
      </c>
      <c r="AH108" s="155">
        <f t="shared" si="6"/>
        <v>41653</v>
      </c>
      <c r="AI108" s="155">
        <f t="shared" si="6"/>
        <v>41684</v>
      </c>
      <c r="AJ108" s="155">
        <f t="shared" si="6"/>
        <v>41715</v>
      </c>
      <c r="AK108" s="155">
        <f t="shared" si="6"/>
        <v>41746</v>
      </c>
      <c r="AL108" s="155">
        <f t="shared" si="6"/>
        <v>41777</v>
      </c>
      <c r="AM108" s="155">
        <f t="shared" si="6"/>
        <v>41808</v>
      </c>
      <c r="AN108" s="155">
        <f t="shared" si="6"/>
        <v>41839</v>
      </c>
      <c r="AO108" s="155">
        <f t="shared" si="6"/>
        <v>41870</v>
      </c>
      <c r="AP108" s="155">
        <f t="shared" si="6"/>
        <v>41901</v>
      </c>
      <c r="AQ108" s="155">
        <f t="shared" si="6"/>
        <v>41932</v>
      </c>
      <c r="AR108" s="155">
        <f t="shared" si="6"/>
        <v>41963</v>
      </c>
      <c r="AS108" s="155">
        <f t="shared" si="6"/>
        <v>41994</v>
      </c>
      <c r="AT108" s="155">
        <f t="shared" si="6"/>
        <v>42025</v>
      </c>
      <c r="AU108" s="155">
        <f t="shared" si="6"/>
        <v>42056</v>
      </c>
      <c r="AV108" s="155">
        <f t="shared" si="6"/>
        <v>42087</v>
      </c>
      <c r="AW108" s="155">
        <f t="shared" si="6"/>
        <v>42118</v>
      </c>
      <c r="AX108" s="155">
        <f t="shared" si="6"/>
        <v>42149</v>
      </c>
      <c r="AY108" s="155">
        <f t="shared" si="6"/>
        <v>42180</v>
      </c>
      <c r="AZ108" s="155">
        <f t="shared" si="6"/>
        <v>42211</v>
      </c>
      <c r="BA108" s="155">
        <f t="shared" si="6"/>
        <v>42242</v>
      </c>
      <c r="BB108" s="155">
        <f t="shared" si="6"/>
        <v>42273</v>
      </c>
      <c r="BC108" s="155">
        <f t="shared" si="6"/>
        <v>42304</v>
      </c>
      <c r="BD108" s="155">
        <f t="shared" si="6"/>
        <v>42335</v>
      </c>
      <c r="BE108" s="155">
        <f t="shared" si="6"/>
        <v>42366</v>
      </c>
      <c r="BF108" s="155">
        <f t="shared" si="6"/>
        <v>42397</v>
      </c>
      <c r="BG108" s="155">
        <f t="shared" si="6"/>
        <v>42428</v>
      </c>
      <c r="BH108" s="155">
        <f t="shared" si="6"/>
        <v>42459</v>
      </c>
      <c r="BI108" s="155">
        <f t="shared" si="6"/>
        <v>42490</v>
      </c>
      <c r="BJ108" s="155">
        <f t="shared" si="6"/>
        <v>42521</v>
      </c>
      <c r="BK108" s="155">
        <f t="shared" si="6"/>
        <v>42552</v>
      </c>
      <c r="BL108" s="155">
        <f t="shared" si="6"/>
        <v>42583</v>
      </c>
      <c r="BM108" s="155">
        <f t="shared" si="6"/>
        <v>42614</v>
      </c>
      <c r="BN108" s="155">
        <f t="shared" si="6"/>
        <v>42645</v>
      </c>
      <c r="BO108" s="155">
        <f t="shared" si="6"/>
        <v>42676</v>
      </c>
      <c r="BP108" s="155">
        <f t="shared" si="6"/>
        <v>42707</v>
      </c>
    </row>
    <row r="109" spans="1:75" x14ac:dyDescent="0.15">
      <c r="A109" s="156" t="s">
        <v>180</v>
      </c>
      <c r="B109" s="157" t="s">
        <v>79</v>
      </c>
      <c r="C109" s="158"/>
      <c r="D109" s="158"/>
      <c r="E109" s="159"/>
      <c r="F109" s="160"/>
      <c r="G109" s="160"/>
      <c r="H109" s="162"/>
      <c r="I109" s="159"/>
      <c r="J109" s="164"/>
      <c r="K109" s="165"/>
      <c r="L109" s="165"/>
      <c r="M109" s="165"/>
      <c r="N109" s="165"/>
      <c r="O109" s="165"/>
      <c r="P109" s="165"/>
      <c r="Q109" s="165"/>
      <c r="R109" s="165"/>
      <c r="S109" s="165"/>
      <c r="T109" s="165"/>
      <c r="U109" s="165"/>
      <c r="V109" s="165"/>
      <c r="W109" s="165"/>
      <c r="X109" s="165"/>
      <c r="Y109" s="165"/>
      <c r="Z109" s="165"/>
      <c r="AA109" s="165"/>
      <c r="AB109" s="165"/>
      <c r="AC109" s="165"/>
      <c r="AD109" s="165"/>
      <c r="AE109" s="165"/>
      <c r="AF109" s="165"/>
      <c r="AG109" s="165"/>
      <c r="AH109" s="165"/>
      <c r="AI109" s="165"/>
      <c r="AJ109" s="165"/>
      <c r="AK109" s="165"/>
      <c r="AL109" s="165"/>
      <c r="AM109" s="165"/>
      <c r="AN109" s="165"/>
      <c r="AO109" s="165"/>
      <c r="AP109" s="165"/>
      <c r="AQ109" s="165"/>
      <c r="AR109" s="165"/>
      <c r="AS109" s="165"/>
      <c r="AT109" s="165"/>
      <c r="AU109" s="165"/>
      <c r="AV109" s="165"/>
      <c r="AW109" s="165"/>
      <c r="AX109" s="165"/>
      <c r="AY109" s="165"/>
      <c r="AZ109" s="165"/>
      <c r="BA109" s="165"/>
      <c r="BB109" s="165"/>
      <c r="BC109" s="165"/>
      <c r="BD109" s="165"/>
      <c r="BE109" s="165"/>
      <c r="BF109" s="165"/>
      <c r="BG109" s="165"/>
      <c r="BH109" s="165"/>
      <c r="BI109" s="165"/>
      <c r="BJ109" s="165"/>
      <c r="BK109" s="165"/>
      <c r="BL109" s="165"/>
      <c r="BM109" s="165"/>
      <c r="BN109" s="165"/>
      <c r="BO109" s="165"/>
      <c r="BP109" s="165"/>
      <c r="BQ109" s="166"/>
      <c r="BR109" s="166"/>
      <c r="BS109" s="166"/>
      <c r="BT109" s="166"/>
      <c r="BU109" s="166"/>
      <c r="BV109" s="166"/>
      <c r="BW109" s="166"/>
    </row>
    <row r="110" spans="1:75" x14ac:dyDescent="0.15">
      <c r="A110" s="156" t="s">
        <v>181</v>
      </c>
      <c r="B110" s="167" t="s">
        <v>79</v>
      </c>
      <c r="C110" s="165"/>
      <c r="D110" s="165"/>
      <c r="E110" s="165"/>
      <c r="F110" s="169"/>
      <c r="G110" s="169"/>
      <c r="H110" s="168"/>
      <c r="I110" s="165"/>
      <c r="J110" s="164"/>
      <c r="K110" s="165"/>
      <c r="L110" s="165"/>
      <c r="M110" s="165"/>
      <c r="N110" s="165"/>
      <c r="O110" s="165"/>
      <c r="P110" s="165"/>
      <c r="Q110" s="165"/>
      <c r="R110" s="165"/>
      <c r="S110" s="165"/>
      <c r="T110" s="165"/>
      <c r="U110" s="165"/>
      <c r="V110" s="165"/>
      <c r="W110" s="165"/>
      <c r="X110" s="165"/>
      <c r="Y110" s="165"/>
      <c r="Z110" s="165"/>
      <c r="AA110" s="165"/>
      <c r="AB110" s="165"/>
      <c r="AC110" s="165"/>
      <c r="AD110" s="165"/>
      <c r="AE110" s="165"/>
      <c r="AF110" s="165"/>
      <c r="AG110" s="165"/>
      <c r="AH110" s="165"/>
      <c r="AI110" s="165"/>
      <c r="AJ110" s="165"/>
      <c r="AK110" s="165"/>
      <c r="AL110" s="165"/>
      <c r="AM110" s="165"/>
      <c r="AN110" s="165"/>
      <c r="AO110" s="165"/>
      <c r="AP110" s="165"/>
      <c r="AQ110" s="165"/>
      <c r="AR110" s="165"/>
      <c r="AS110" s="165"/>
      <c r="AT110" s="165"/>
      <c r="AU110" s="165"/>
      <c r="AV110" s="165"/>
      <c r="AW110" s="165"/>
      <c r="AX110" s="165"/>
      <c r="AY110" s="165"/>
      <c r="AZ110" s="165"/>
      <c r="BA110" s="165"/>
      <c r="BB110" s="165"/>
      <c r="BC110" s="165"/>
      <c r="BD110" s="165"/>
      <c r="BE110" s="165"/>
      <c r="BF110" s="165"/>
      <c r="BG110" s="165"/>
      <c r="BH110" s="165"/>
      <c r="BI110" s="165"/>
      <c r="BJ110" s="165"/>
      <c r="BK110" s="165"/>
      <c r="BL110" s="165"/>
      <c r="BM110" s="165"/>
      <c r="BN110" s="165"/>
      <c r="BO110" s="165"/>
      <c r="BP110" s="165"/>
      <c r="BQ110" s="166"/>
      <c r="BR110" s="166"/>
      <c r="BS110" s="166"/>
      <c r="BT110" s="166"/>
      <c r="BU110" s="166"/>
      <c r="BV110" s="166"/>
      <c r="BW110" s="166"/>
    </row>
    <row r="111" spans="1:75" x14ac:dyDescent="0.15">
      <c r="A111" s="156" t="s">
        <v>182</v>
      </c>
      <c r="B111" s="167" t="s">
        <v>79</v>
      </c>
      <c r="C111" s="165"/>
      <c r="D111" s="165"/>
      <c r="E111" s="165"/>
      <c r="F111" s="169"/>
      <c r="G111" s="169"/>
      <c r="H111" s="168"/>
      <c r="I111" s="165"/>
      <c r="J111" s="164"/>
      <c r="K111" s="165"/>
      <c r="L111" s="165"/>
      <c r="M111" s="165"/>
      <c r="N111" s="165"/>
      <c r="O111" s="165"/>
      <c r="P111" s="165"/>
      <c r="Q111" s="165"/>
      <c r="R111" s="165"/>
      <c r="S111" s="165"/>
      <c r="T111" s="165"/>
      <c r="U111" s="165"/>
      <c r="V111" s="165"/>
      <c r="W111" s="165"/>
      <c r="X111" s="165"/>
      <c r="Y111" s="165"/>
      <c r="Z111" s="165"/>
      <c r="AA111" s="165"/>
      <c r="AB111" s="165"/>
      <c r="AC111" s="165"/>
      <c r="AD111" s="165"/>
      <c r="AE111" s="165"/>
      <c r="AF111" s="165"/>
      <c r="AG111" s="165"/>
      <c r="AH111" s="165"/>
      <c r="AI111" s="165"/>
      <c r="AJ111" s="165"/>
      <c r="AK111" s="165"/>
      <c r="AL111" s="165"/>
      <c r="AM111" s="165"/>
      <c r="AN111" s="165"/>
      <c r="AO111" s="165"/>
      <c r="AP111" s="165"/>
      <c r="AQ111" s="165"/>
      <c r="AR111" s="165"/>
      <c r="AS111" s="165"/>
      <c r="AT111" s="165"/>
      <c r="AU111" s="165"/>
      <c r="AV111" s="165"/>
      <c r="AW111" s="165"/>
      <c r="AX111" s="165"/>
      <c r="AY111" s="165"/>
      <c r="AZ111" s="165"/>
      <c r="BA111" s="165"/>
      <c r="BB111" s="165"/>
      <c r="BC111" s="165"/>
      <c r="BD111" s="165"/>
      <c r="BE111" s="165"/>
      <c r="BF111" s="165"/>
      <c r="BG111" s="165"/>
      <c r="BH111" s="165"/>
      <c r="BI111" s="165"/>
      <c r="BJ111" s="165"/>
      <c r="BK111" s="165"/>
      <c r="BL111" s="165"/>
      <c r="BM111" s="165"/>
      <c r="BN111" s="165"/>
      <c r="BO111" s="165"/>
      <c r="BP111" s="165"/>
      <c r="BQ111" s="166"/>
      <c r="BR111" s="166"/>
      <c r="BS111" s="166"/>
      <c r="BT111" s="166"/>
      <c r="BU111" s="166"/>
      <c r="BV111" s="166"/>
      <c r="BW111" s="166"/>
    </row>
    <row r="112" spans="1:75" x14ac:dyDescent="0.15">
      <c r="A112" s="156" t="s">
        <v>183</v>
      </c>
      <c r="B112" s="167"/>
      <c r="C112" s="165"/>
      <c r="D112" s="165"/>
      <c r="E112" s="165"/>
      <c r="F112" s="169"/>
      <c r="G112" s="169"/>
      <c r="H112" s="168"/>
      <c r="I112" s="165"/>
      <c r="J112" s="164"/>
      <c r="K112" s="165"/>
      <c r="L112" s="165"/>
      <c r="M112" s="165"/>
      <c r="N112" s="165"/>
      <c r="O112" s="165"/>
      <c r="P112" s="165"/>
      <c r="Q112" s="165"/>
      <c r="R112" s="165"/>
      <c r="S112" s="165"/>
      <c r="T112" s="165"/>
      <c r="U112" s="165"/>
      <c r="V112" s="165"/>
      <c r="W112" s="165"/>
      <c r="X112" s="165"/>
      <c r="Y112" s="165"/>
      <c r="Z112" s="165"/>
      <c r="AA112" s="165"/>
      <c r="AB112" s="165"/>
      <c r="AC112" s="165"/>
      <c r="AD112" s="165"/>
      <c r="AE112" s="165"/>
      <c r="AF112" s="165"/>
      <c r="AG112" s="165"/>
      <c r="AH112" s="165"/>
      <c r="AI112" s="165"/>
      <c r="AJ112" s="165"/>
      <c r="AK112" s="165"/>
      <c r="AL112" s="165"/>
      <c r="AM112" s="165"/>
      <c r="AN112" s="165"/>
      <c r="AO112" s="165"/>
      <c r="AP112" s="165"/>
      <c r="AQ112" s="165"/>
      <c r="AR112" s="165"/>
      <c r="AS112" s="165"/>
      <c r="AT112" s="165"/>
      <c r="AU112" s="165"/>
      <c r="AV112" s="165"/>
      <c r="AW112" s="165"/>
      <c r="AX112" s="165"/>
      <c r="AY112" s="165"/>
      <c r="AZ112" s="165"/>
      <c r="BA112" s="165"/>
      <c r="BB112" s="165"/>
      <c r="BC112" s="165"/>
      <c r="BD112" s="165"/>
      <c r="BE112" s="165"/>
      <c r="BF112" s="165"/>
      <c r="BG112" s="165"/>
      <c r="BH112" s="165"/>
      <c r="BI112" s="165"/>
      <c r="BJ112" s="165"/>
      <c r="BK112" s="165"/>
      <c r="BL112" s="165"/>
      <c r="BM112" s="165"/>
      <c r="BN112" s="165"/>
      <c r="BO112" s="165"/>
      <c r="BP112" s="165"/>
      <c r="BQ112" s="166"/>
      <c r="BR112" s="166"/>
      <c r="BS112" s="166"/>
      <c r="BT112" s="166"/>
      <c r="BU112" s="166"/>
      <c r="BV112" s="166"/>
      <c r="BW112" s="166"/>
    </row>
    <row r="113" spans="1:76" x14ac:dyDescent="0.15">
      <c r="A113" s="156" t="s">
        <v>184</v>
      </c>
      <c r="B113" s="167" t="s">
        <v>79</v>
      </c>
      <c r="C113" s="165"/>
      <c r="D113" s="165"/>
      <c r="E113" s="165"/>
      <c r="F113" s="169"/>
      <c r="G113" s="169"/>
      <c r="H113" s="168"/>
      <c r="I113" s="165"/>
      <c r="J113" s="164"/>
      <c r="K113" s="165"/>
      <c r="L113" s="165"/>
      <c r="M113" s="165"/>
      <c r="N113" s="165"/>
      <c r="O113" s="165"/>
      <c r="P113" s="165"/>
      <c r="Q113" s="165"/>
      <c r="R113" s="165"/>
      <c r="S113" s="165"/>
      <c r="T113" s="165"/>
      <c r="U113" s="165"/>
      <c r="V113" s="165"/>
      <c r="W113" s="165"/>
      <c r="X113" s="165"/>
      <c r="Y113" s="165"/>
      <c r="Z113" s="165"/>
      <c r="AA113" s="165"/>
      <c r="AB113" s="165"/>
      <c r="AC113" s="165"/>
      <c r="AD113" s="165"/>
      <c r="AE113" s="165"/>
      <c r="AF113" s="165"/>
      <c r="AG113" s="165"/>
      <c r="AH113" s="165"/>
      <c r="AI113" s="165"/>
      <c r="AJ113" s="165"/>
      <c r="AK113" s="165"/>
      <c r="AL113" s="165"/>
      <c r="AM113" s="165"/>
      <c r="AN113" s="165"/>
      <c r="AO113" s="165"/>
      <c r="AP113" s="165"/>
      <c r="AQ113" s="165"/>
      <c r="AR113" s="165"/>
      <c r="AS113" s="165"/>
      <c r="AT113" s="165"/>
      <c r="AU113" s="165"/>
      <c r="AV113" s="165"/>
      <c r="AW113" s="165"/>
      <c r="AX113" s="165"/>
      <c r="AY113" s="165"/>
      <c r="AZ113" s="165"/>
      <c r="BA113" s="165"/>
      <c r="BB113" s="165"/>
      <c r="BC113" s="165"/>
      <c r="BD113" s="165"/>
      <c r="BE113" s="165"/>
      <c r="BF113" s="165"/>
      <c r="BG113" s="165"/>
      <c r="BH113" s="165"/>
      <c r="BI113" s="165"/>
      <c r="BJ113" s="165"/>
      <c r="BK113" s="165"/>
      <c r="BL113" s="165"/>
      <c r="BM113" s="165"/>
      <c r="BN113" s="165"/>
      <c r="BO113" s="165"/>
      <c r="BP113" s="165"/>
      <c r="BQ113" s="166"/>
      <c r="BR113" s="166"/>
      <c r="BS113" s="166"/>
      <c r="BT113" s="166"/>
      <c r="BU113" s="166"/>
      <c r="BV113" s="166"/>
      <c r="BW113" s="166"/>
    </row>
    <row r="114" spans="1:76" x14ac:dyDescent="0.2">
      <c r="A114" s="156" t="s">
        <v>185</v>
      </c>
      <c r="B114" s="170">
        <v>0.15</v>
      </c>
      <c r="C114" s="171" t="s">
        <v>134</v>
      </c>
      <c r="D114" s="172"/>
      <c r="E114" s="173"/>
    </row>
    <row r="115" spans="1:76" x14ac:dyDescent="0.2">
      <c r="A115" s="174"/>
      <c r="B115" s="170">
        <f>SUM(B109:B114)</f>
        <v>0.15</v>
      </c>
      <c r="C115" s="175" t="s">
        <v>135</v>
      </c>
      <c r="D115" s="176" t="s">
        <v>136</v>
      </c>
      <c r="E115" s="176"/>
      <c r="F115" s="176"/>
      <c r="G115" s="176"/>
    </row>
    <row r="116" spans="1:76" x14ac:dyDescent="0.2">
      <c r="A116" s="177"/>
    </row>
    <row r="117" spans="1:76" x14ac:dyDescent="0.2">
      <c r="A117" s="146"/>
    </row>
    <row r="118" spans="1:76" ht="35" customHeight="1" x14ac:dyDescent="0.2">
      <c r="A118" s="147" t="s">
        <v>186</v>
      </c>
      <c r="B118" s="443" t="s">
        <v>187</v>
      </c>
      <c r="C118" s="444"/>
      <c r="D118" s="444"/>
      <c r="E118" s="444"/>
      <c r="F118" s="444"/>
      <c r="G118" s="444"/>
      <c r="H118" s="148"/>
      <c r="I118" s="148"/>
      <c r="J118" s="148"/>
      <c r="K118" s="148"/>
      <c r="L118" s="148"/>
      <c r="M118" s="148"/>
      <c r="N118" s="148"/>
      <c r="O118" s="148"/>
      <c r="P118" s="148"/>
      <c r="Q118" s="148"/>
      <c r="R118" s="148"/>
      <c r="S118" s="148"/>
      <c r="T118" s="148"/>
      <c r="U118" s="148"/>
      <c r="V118" s="148"/>
      <c r="W118" s="148"/>
      <c r="X118" s="148"/>
      <c r="Y118" s="148"/>
      <c r="Z118" s="148"/>
      <c r="AA118" s="148"/>
      <c r="AB118" s="148"/>
      <c r="AC118" s="148"/>
      <c r="AD118" s="148"/>
      <c r="AE118" s="148"/>
      <c r="AF118" s="148"/>
      <c r="AG118" s="148"/>
      <c r="AH118" s="148"/>
      <c r="AI118" s="148"/>
      <c r="AJ118" s="148"/>
      <c r="AK118" s="148"/>
      <c r="AL118" s="148"/>
      <c r="AM118" s="148"/>
      <c r="AN118" s="148"/>
      <c r="AO118" s="148"/>
      <c r="AP118" s="148"/>
      <c r="AQ118" s="148"/>
      <c r="AR118" s="148"/>
      <c r="AS118" s="148"/>
      <c r="AT118" s="148"/>
      <c r="AU118" s="148"/>
      <c r="AV118" s="148"/>
      <c r="AW118" s="148"/>
      <c r="AX118" s="148"/>
      <c r="AY118" s="148"/>
      <c r="AZ118" s="148"/>
      <c r="BA118" s="148"/>
      <c r="BB118" s="148"/>
      <c r="BC118" s="148"/>
      <c r="BD118" s="148"/>
      <c r="BE118" s="148"/>
      <c r="BF118" s="148"/>
      <c r="BG118" s="148"/>
      <c r="BH118" s="148"/>
      <c r="BI118" s="148"/>
      <c r="BJ118" s="148"/>
      <c r="BK118" s="148"/>
      <c r="BL118" s="148"/>
      <c r="BM118" s="149"/>
    </row>
    <row r="119" spans="1:76" ht="76.75" customHeight="1" x14ac:dyDescent="0.2">
      <c r="A119" s="150" t="s">
        <v>119</v>
      </c>
      <c r="B119" s="151" t="s">
        <v>120</v>
      </c>
      <c r="C119" s="150" t="s">
        <v>121</v>
      </c>
      <c r="D119" s="150" t="s">
        <v>122</v>
      </c>
      <c r="E119" s="151" t="s">
        <v>123</v>
      </c>
      <c r="F119" s="151" t="s">
        <v>124</v>
      </c>
      <c r="G119" s="150" t="s">
        <v>125</v>
      </c>
      <c r="H119" s="152" t="s">
        <v>126</v>
      </c>
      <c r="I119" s="153" t="s">
        <v>139</v>
      </c>
      <c r="J119" s="154">
        <v>40909</v>
      </c>
      <c r="K119" s="155">
        <f t="shared" ref="K119:BP119" si="7">J119+31</f>
        <v>40940</v>
      </c>
      <c r="L119" s="155">
        <f t="shared" si="7"/>
        <v>40971</v>
      </c>
      <c r="M119" s="155">
        <f t="shared" si="7"/>
        <v>41002</v>
      </c>
      <c r="N119" s="155">
        <f t="shared" si="7"/>
        <v>41033</v>
      </c>
      <c r="O119" s="155">
        <f t="shared" si="7"/>
        <v>41064</v>
      </c>
      <c r="P119" s="155">
        <f t="shared" si="7"/>
        <v>41095</v>
      </c>
      <c r="Q119" s="155">
        <f t="shared" si="7"/>
        <v>41126</v>
      </c>
      <c r="R119" s="155">
        <f t="shared" si="7"/>
        <v>41157</v>
      </c>
      <c r="S119" s="155">
        <f t="shared" si="7"/>
        <v>41188</v>
      </c>
      <c r="T119" s="155">
        <f t="shared" si="7"/>
        <v>41219</v>
      </c>
      <c r="U119" s="155">
        <f t="shared" si="7"/>
        <v>41250</v>
      </c>
      <c r="V119" s="155">
        <f t="shared" si="7"/>
        <v>41281</v>
      </c>
      <c r="W119" s="155">
        <f t="shared" si="7"/>
        <v>41312</v>
      </c>
      <c r="X119" s="155">
        <f t="shared" si="7"/>
        <v>41343</v>
      </c>
      <c r="Y119" s="155">
        <f t="shared" si="7"/>
        <v>41374</v>
      </c>
      <c r="Z119" s="155">
        <f t="shared" si="7"/>
        <v>41405</v>
      </c>
      <c r="AA119" s="155">
        <f t="shared" si="7"/>
        <v>41436</v>
      </c>
      <c r="AB119" s="155">
        <f t="shared" si="7"/>
        <v>41467</v>
      </c>
      <c r="AC119" s="155">
        <f t="shared" si="7"/>
        <v>41498</v>
      </c>
      <c r="AD119" s="155">
        <f t="shared" si="7"/>
        <v>41529</v>
      </c>
      <c r="AE119" s="155">
        <f t="shared" si="7"/>
        <v>41560</v>
      </c>
      <c r="AF119" s="155">
        <f t="shared" si="7"/>
        <v>41591</v>
      </c>
      <c r="AG119" s="155">
        <f t="shared" si="7"/>
        <v>41622</v>
      </c>
      <c r="AH119" s="155">
        <f t="shared" si="7"/>
        <v>41653</v>
      </c>
      <c r="AI119" s="155">
        <f t="shared" si="7"/>
        <v>41684</v>
      </c>
      <c r="AJ119" s="155">
        <f t="shared" si="7"/>
        <v>41715</v>
      </c>
      <c r="AK119" s="155">
        <f t="shared" si="7"/>
        <v>41746</v>
      </c>
      <c r="AL119" s="155">
        <f t="shared" si="7"/>
        <v>41777</v>
      </c>
      <c r="AM119" s="155">
        <f t="shared" si="7"/>
        <v>41808</v>
      </c>
      <c r="AN119" s="155">
        <f t="shared" si="7"/>
        <v>41839</v>
      </c>
      <c r="AO119" s="155">
        <f t="shared" si="7"/>
        <v>41870</v>
      </c>
      <c r="AP119" s="155">
        <f t="shared" si="7"/>
        <v>41901</v>
      </c>
      <c r="AQ119" s="155">
        <f t="shared" si="7"/>
        <v>41932</v>
      </c>
      <c r="AR119" s="155">
        <f t="shared" si="7"/>
        <v>41963</v>
      </c>
      <c r="AS119" s="155">
        <f t="shared" si="7"/>
        <v>41994</v>
      </c>
      <c r="AT119" s="155">
        <f t="shared" si="7"/>
        <v>42025</v>
      </c>
      <c r="AU119" s="155">
        <f t="shared" si="7"/>
        <v>42056</v>
      </c>
      <c r="AV119" s="155">
        <f t="shared" si="7"/>
        <v>42087</v>
      </c>
      <c r="AW119" s="155">
        <f t="shared" si="7"/>
        <v>42118</v>
      </c>
      <c r="AX119" s="155">
        <f t="shared" si="7"/>
        <v>42149</v>
      </c>
      <c r="AY119" s="155">
        <f t="shared" si="7"/>
        <v>42180</v>
      </c>
      <c r="AZ119" s="155">
        <f t="shared" si="7"/>
        <v>42211</v>
      </c>
      <c r="BA119" s="155">
        <f t="shared" si="7"/>
        <v>42242</v>
      </c>
      <c r="BB119" s="155">
        <f t="shared" si="7"/>
        <v>42273</v>
      </c>
      <c r="BC119" s="155">
        <f t="shared" si="7"/>
        <v>42304</v>
      </c>
      <c r="BD119" s="155">
        <f t="shared" si="7"/>
        <v>42335</v>
      </c>
      <c r="BE119" s="155">
        <f t="shared" si="7"/>
        <v>42366</v>
      </c>
      <c r="BF119" s="155">
        <f t="shared" si="7"/>
        <v>42397</v>
      </c>
      <c r="BG119" s="155">
        <f t="shared" si="7"/>
        <v>42428</v>
      </c>
      <c r="BH119" s="155">
        <f t="shared" si="7"/>
        <v>42459</v>
      </c>
      <c r="BI119" s="155">
        <f t="shared" si="7"/>
        <v>42490</v>
      </c>
      <c r="BJ119" s="155">
        <f t="shared" si="7"/>
        <v>42521</v>
      </c>
      <c r="BK119" s="155">
        <f t="shared" si="7"/>
        <v>42552</v>
      </c>
      <c r="BL119" s="155">
        <f t="shared" si="7"/>
        <v>42583</v>
      </c>
      <c r="BM119" s="155">
        <f t="shared" si="7"/>
        <v>42614</v>
      </c>
      <c r="BN119" s="155">
        <f t="shared" si="7"/>
        <v>42645</v>
      </c>
      <c r="BO119" s="155">
        <f t="shared" si="7"/>
        <v>42676</v>
      </c>
      <c r="BP119" s="155">
        <f t="shared" si="7"/>
        <v>42707</v>
      </c>
    </row>
    <row r="120" spans="1:76" x14ac:dyDescent="0.15">
      <c r="A120" s="156" t="s">
        <v>188</v>
      </c>
      <c r="B120" s="157" t="s">
        <v>79</v>
      </c>
      <c r="C120" s="158"/>
      <c r="D120" s="158"/>
      <c r="E120" s="159"/>
      <c r="F120" s="160"/>
      <c r="G120" s="160"/>
      <c r="H120" s="162"/>
      <c r="I120" s="159"/>
      <c r="J120" s="164"/>
      <c r="K120" s="165"/>
      <c r="L120" s="165"/>
      <c r="M120" s="165"/>
      <c r="N120" s="165"/>
      <c r="O120" s="165"/>
      <c r="P120" s="165"/>
      <c r="Q120" s="165"/>
      <c r="R120" s="165"/>
      <c r="S120" s="165"/>
      <c r="T120" s="165"/>
      <c r="U120" s="165"/>
      <c r="V120" s="165"/>
      <c r="W120" s="165"/>
      <c r="X120" s="165"/>
      <c r="Y120" s="165"/>
      <c r="Z120" s="165"/>
      <c r="AA120" s="165"/>
      <c r="AB120" s="165"/>
      <c r="AC120" s="165"/>
      <c r="AD120" s="165"/>
      <c r="AE120" s="165"/>
      <c r="AF120" s="165"/>
      <c r="AG120" s="165"/>
      <c r="AH120" s="165"/>
      <c r="AI120" s="165"/>
      <c r="AJ120" s="165"/>
      <c r="AK120" s="165"/>
      <c r="AL120" s="165"/>
      <c r="AM120" s="165"/>
      <c r="AN120" s="165"/>
      <c r="AO120" s="165"/>
      <c r="AP120" s="165"/>
      <c r="AQ120" s="165"/>
      <c r="AR120" s="165"/>
      <c r="AS120" s="165"/>
      <c r="AT120" s="165"/>
      <c r="AU120" s="165"/>
      <c r="AV120" s="165"/>
      <c r="AW120" s="165"/>
      <c r="AX120" s="165"/>
      <c r="AY120" s="165"/>
      <c r="AZ120" s="165"/>
      <c r="BA120" s="165"/>
      <c r="BB120" s="165"/>
      <c r="BC120" s="165"/>
      <c r="BD120" s="165"/>
      <c r="BE120" s="165"/>
      <c r="BF120" s="165"/>
      <c r="BG120" s="165"/>
      <c r="BH120" s="165"/>
      <c r="BI120" s="165"/>
      <c r="BJ120" s="165"/>
      <c r="BK120" s="165"/>
      <c r="BL120" s="165"/>
      <c r="BM120" s="165"/>
      <c r="BN120" s="165"/>
      <c r="BO120" s="165"/>
      <c r="BP120" s="165"/>
      <c r="BQ120" s="166"/>
      <c r="BR120" s="166"/>
      <c r="BS120" s="166"/>
      <c r="BT120" s="166"/>
      <c r="BU120" s="166"/>
      <c r="BV120" s="166"/>
      <c r="BW120" s="166"/>
      <c r="BX120" s="166"/>
    </row>
    <row r="121" spans="1:76" x14ac:dyDescent="0.15">
      <c r="A121" s="156" t="s">
        <v>189</v>
      </c>
      <c r="B121" s="167" t="s">
        <v>79</v>
      </c>
      <c r="C121" s="165"/>
      <c r="D121" s="165"/>
      <c r="E121" s="165"/>
      <c r="F121" s="169"/>
      <c r="G121" s="169"/>
      <c r="H121" s="168"/>
      <c r="I121" s="165"/>
      <c r="J121" s="164"/>
      <c r="K121" s="165"/>
      <c r="L121" s="165"/>
      <c r="M121" s="165"/>
      <c r="N121" s="165"/>
      <c r="O121" s="165"/>
      <c r="P121" s="165"/>
      <c r="Q121" s="165"/>
      <c r="R121" s="165"/>
      <c r="S121" s="165"/>
      <c r="T121" s="165"/>
      <c r="U121" s="165"/>
      <c r="V121" s="165"/>
      <c r="W121" s="165"/>
      <c r="X121" s="165"/>
      <c r="Y121" s="165"/>
      <c r="Z121" s="165"/>
      <c r="AA121" s="165"/>
      <c r="AB121" s="165"/>
      <c r="AC121" s="165"/>
      <c r="AD121" s="165"/>
      <c r="AE121" s="165"/>
      <c r="AF121" s="165"/>
      <c r="AG121" s="165"/>
      <c r="AH121" s="165"/>
      <c r="AI121" s="165"/>
      <c r="AJ121" s="165"/>
      <c r="AK121" s="165"/>
      <c r="AL121" s="165"/>
      <c r="AM121" s="165"/>
      <c r="AN121" s="165"/>
      <c r="AO121" s="165"/>
      <c r="AP121" s="165"/>
      <c r="AQ121" s="165"/>
      <c r="AR121" s="165"/>
      <c r="AS121" s="165"/>
      <c r="AT121" s="165"/>
      <c r="AU121" s="165"/>
      <c r="AV121" s="165"/>
      <c r="AW121" s="165"/>
      <c r="AX121" s="165"/>
      <c r="AY121" s="165"/>
      <c r="AZ121" s="165"/>
      <c r="BA121" s="165"/>
      <c r="BB121" s="165"/>
      <c r="BC121" s="165"/>
      <c r="BD121" s="165"/>
      <c r="BE121" s="165"/>
      <c r="BF121" s="165"/>
      <c r="BG121" s="165"/>
      <c r="BH121" s="165"/>
      <c r="BI121" s="165"/>
      <c r="BJ121" s="165"/>
      <c r="BK121" s="165"/>
      <c r="BL121" s="165"/>
      <c r="BM121" s="165"/>
      <c r="BN121" s="165"/>
      <c r="BO121" s="165"/>
      <c r="BP121" s="165"/>
      <c r="BQ121" s="166"/>
      <c r="BR121" s="166"/>
      <c r="BS121" s="166"/>
      <c r="BT121" s="166"/>
      <c r="BU121" s="166"/>
      <c r="BV121" s="166"/>
      <c r="BW121" s="166"/>
      <c r="BX121" s="166"/>
    </row>
    <row r="122" spans="1:76" x14ac:dyDescent="0.15">
      <c r="A122" s="156" t="s">
        <v>190</v>
      </c>
      <c r="B122" s="167" t="s">
        <v>79</v>
      </c>
      <c r="C122" s="165"/>
      <c r="D122" s="165"/>
      <c r="E122" s="165"/>
      <c r="F122" s="169"/>
      <c r="G122" s="169"/>
      <c r="H122" s="168"/>
      <c r="I122" s="165"/>
      <c r="J122" s="164"/>
      <c r="K122" s="165"/>
      <c r="L122" s="165"/>
      <c r="M122" s="165"/>
      <c r="N122" s="165"/>
      <c r="O122" s="165"/>
      <c r="P122" s="165"/>
      <c r="Q122" s="165"/>
      <c r="R122" s="165"/>
      <c r="S122" s="165"/>
      <c r="T122" s="165"/>
      <c r="U122" s="165"/>
      <c r="V122" s="165"/>
      <c r="W122" s="165"/>
      <c r="X122" s="165"/>
      <c r="Y122" s="165"/>
      <c r="Z122" s="165"/>
      <c r="AA122" s="165"/>
      <c r="AB122" s="165"/>
      <c r="AC122" s="165"/>
      <c r="AD122" s="165"/>
      <c r="AE122" s="165"/>
      <c r="AF122" s="165"/>
      <c r="AG122" s="165"/>
      <c r="AH122" s="165"/>
      <c r="AI122" s="165"/>
      <c r="AJ122" s="165"/>
      <c r="AK122" s="165"/>
      <c r="AL122" s="165"/>
      <c r="AM122" s="165"/>
      <c r="AN122" s="165"/>
      <c r="AO122" s="165"/>
      <c r="AP122" s="165"/>
      <c r="AQ122" s="165"/>
      <c r="AR122" s="165"/>
      <c r="AS122" s="165"/>
      <c r="AT122" s="165"/>
      <c r="AU122" s="165"/>
      <c r="AV122" s="165"/>
      <c r="AW122" s="165"/>
      <c r="AX122" s="165"/>
      <c r="AY122" s="165"/>
      <c r="AZ122" s="165"/>
      <c r="BA122" s="165"/>
      <c r="BB122" s="165"/>
      <c r="BC122" s="165"/>
      <c r="BD122" s="165"/>
      <c r="BE122" s="165"/>
      <c r="BF122" s="165"/>
      <c r="BG122" s="165"/>
      <c r="BH122" s="165"/>
      <c r="BI122" s="165"/>
      <c r="BJ122" s="165"/>
      <c r="BK122" s="165"/>
      <c r="BL122" s="165"/>
      <c r="BM122" s="165"/>
      <c r="BN122" s="165"/>
      <c r="BO122" s="165"/>
      <c r="BP122" s="165"/>
      <c r="BQ122" s="166"/>
      <c r="BR122" s="166"/>
      <c r="BS122" s="166"/>
      <c r="BT122" s="166"/>
      <c r="BU122" s="166"/>
      <c r="BV122" s="166"/>
      <c r="BW122" s="166"/>
      <c r="BX122" s="166"/>
    </row>
    <row r="123" spans="1:76" x14ac:dyDescent="0.15">
      <c r="A123" s="156" t="s">
        <v>191</v>
      </c>
      <c r="B123" s="167" t="s">
        <v>79</v>
      </c>
      <c r="C123" s="165"/>
      <c r="D123" s="165"/>
      <c r="E123" s="165"/>
      <c r="F123" s="169"/>
      <c r="G123" s="169"/>
      <c r="H123" s="168"/>
      <c r="I123" s="165"/>
      <c r="J123" s="164"/>
      <c r="K123" s="165"/>
      <c r="L123" s="165"/>
      <c r="M123" s="165"/>
      <c r="N123" s="165"/>
      <c r="O123" s="165"/>
      <c r="P123" s="165"/>
      <c r="Q123" s="165"/>
      <c r="R123" s="165"/>
      <c r="S123" s="165"/>
      <c r="T123" s="165"/>
      <c r="U123" s="165"/>
      <c r="V123" s="165"/>
      <c r="W123" s="165"/>
      <c r="X123" s="165"/>
      <c r="Y123" s="165"/>
      <c r="Z123" s="165"/>
      <c r="AA123" s="165"/>
      <c r="AB123" s="165"/>
      <c r="AC123" s="165"/>
      <c r="AD123" s="165"/>
      <c r="AE123" s="165"/>
      <c r="AF123" s="165"/>
      <c r="AG123" s="165"/>
      <c r="AH123" s="165"/>
      <c r="AI123" s="165"/>
      <c r="AJ123" s="165"/>
      <c r="AK123" s="165"/>
      <c r="AL123" s="165"/>
      <c r="AM123" s="165"/>
      <c r="AN123" s="165"/>
      <c r="AO123" s="165"/>
      <c r="AP123" s="165"/>
      <c r="AQ123" s="165"/>
      <c r="AR123" s="165"/>
      <c r="AS123" s="165"/>
      <c r="AT123" s="165"/>
      <c r="AU123" s="165"/>
      <c r="AV123" s="165"/>
      <c r="AW123" s="165"/>
      <c r="AX123" s="165"/>
      <c r="AY123" s="165"/>
      <c r="AZ123" s="165"/>
      <c r="BA123" s="165"/>
      <c r="BB123" s="165"/>
      <c r="BC123" s="165"/>
      <c r="BD123" s="165"/>
      <c r="BE123" s="165"/>
      <c r="BF123" s="165"/>
      <c r="BG123" s="165"/>
      <c r="BH123" s="165"/>
      <c r="BI123" s="165"/>
      <c r="BJ123" s="165"/>
      <c r="BK123" s="165"/>
      <c r="BL123" s="165"/>
      <c r="BM123" s="165"/>
      <c r="BN123" s="165"/>
      <c r="BO123" s="165"/>
      <c r="BP123" s="165"/>
      <c r="BQ123" s="166"/>
      <c r="BR123" s="166"/>
      <c r="BS123" s="166"/>
      <c r="BT123" s="166"/>
      <c r="BU123" s="166"/>
      <c r="BV123" s="166"/>
      <c r="BW123" s="166"/>
      <c r="BX123" s="166"/>
    </row>
    <row r="124" spans="1:76" x14ac:dyDescent="0.15">
      <c r="A124" s="156" t="s">
        <v>192</v>
      </c>
      <c r="B124" s="167" t="s">
        <v>79</v>
      </c>
      <c r="C124" s="165"/>
      <c r="D124" s="165"/>
      <c r="E124" s="165"/>
      <c r="F124" s="169"/>
      <c r="G124" s="169"/>
      <c r="H124" s="168"/>
      <c r="I124" s="165"/>
      <c r="J124" s="164"/>
      <c r="K124" s="165"/>
      <c r="L124" s="165"/>
      <c r="M124" s="165"/>
      <c r="N124" s="165"/>
      <c r="O124" s="165"/>
      <c r="P124" s="165"/>
      <c r="Q124" s="165"/>
      <c r="R124" s="165"/>
      <c r="S124" s="165"/>
      <c r="T124" s="165"/>
      <c r="U124" s="165"/>
      <c r="V124" s="165"/>
      <c r="W124" s="165"/>
      <c r="X124" s="165"/>
      <c r="Y124" s="165"/>
      <c r="Z124" s="165"/>
      <c r="AA124" s="165"/>
      <c r="AB124" s="165"/>
      <c r="AC124" s="165"/>
      <c r="AD124" s="165"/>
      <c r="AE124" s="165"/>
      <c r="AF124" s="165"/>
      <c r="AG124" s="165"/>
      <c r="AH124" s="165"/>
      <c r="AI124" s="165"/>
      <c r="AJ124" s="165"/>
      <c r="AK124" s="165"/>
      <c r="AL124" s="165"/>
      <c r="AM124" s="165"/>
      <c r="AN124" s="165"/>
      <c r="AO124" s="165"/>
      <c r="AP124" s="165"/>
      <c r="AQ124" s="165"/>
      <c r="AR124" s="165"/>
      <c r="AS124" s="165"/>
      <c r="AT124" s="165"/>
      <c r="AU124" s="165"/>
      <c r="AV124" s="165"/>
      <c r="AW124" s="165"/>
      <c r="AX124" s="165"/>
      <c r="AY124" s="165"/>
      <c r="AZ124" s="165"/>
      <c r="BA124" s="165"/>
      <c r="BB124" s="165"/>
      <c r="BC124" s="165"/>
      <c r="BD124" s="165"/>
      <c r="BE124" s="165"/>
      <c r="BF124" s="165"/>
      <c r="BG124" s="165"/>
      <c r="BH124" s="165"/>
      <c r="BI124" s="165"/>
      <c r="BJ124" s="165"/>
      <c r="BK124" s="165"/>
      <c r="BL124" s="165"/>
      <c r="BM124" s="165"/>
      <c r="BN124" s="165"/>
      <c r="BO124" s="165"/>
      <c r="BP124" s="165"/>
      <c r="BQ124" s="166"/>
      <c r="BR124" s="166"/>
      <c r="BS124" s="166"/>
      <c r="BT124" s="166"/>
      <c r="BU124" s="166"/>
      <c r="BV124" s="166"/>
      <c r="BW124" s="166"/>
      <c r="BX124" s="166"/>
    </row>
    <row r="125" spans="1:76" x14ac:dyDescent="0.2">
      <c r="A125" s="156" t="s">
        <v>193</v>
      </c>
      <c r="B125" s="170">
        <v>0.15</v>
      </c>
      <c r="C125" s="171" t="s">
        <v>134</v>
      </c>
      <c r="D125" s="172"/>
      <c r="E125" s="173"/>
    </row>
    <row r="126" spans="1:76" x14ac:dyDescent="0.2">
      <c r="A126" s="174"/>
      <c r="B126" s="170">
        <f>SUM(B120:B125)</f>
        <v>0.15</v>
      </c>
      <c r="C126" s="175" t="s">
        <v>135</v>
      </c>
      <c r="D126" s="176" t="s">
        <v>136</v>
      </c>
      <c r="E126" s="176"/>
      <c r="F126" s="176"/>
      <c r="G126" s="176"/>
    </row>
    <row r="127" spans="1:76" x14ac:dyDescent="0.2">
      <c r="A127" s="177"/>
    </row>
    <row r="128" spans="1:76" x14ac:dyDescent="0.2">
      <c r="A128" s="146"/>
    </row>
    <row r="129" spans="1:75" ht="29.5" customHeight="1" x14ac:dyDescent="0.2">
      <c r="A129" s="147" t="s">
        <v>194</v>
      </c>
      <c r="B129" s="443" t="s">
        <v>195</v>
      </c>
      <c r="C129" s="444"/>
      <c r="D129" s="444"/>
      <c r="E129" s="444"/>
      <c r="F129" s="444"/>
      <c r="G129" s="444"/>
      <c r="H129" s="148"/>
      <c r="I129" s="148"/>
      <c r="J129" s="148"/>
      <c r="K129" s="148"/>
      <c r="L129" s="148"/>
      <c r="M129" s="148"/>
      <c r="N129" s="148"/>
      <c r="O129" s="148"/>
      <c r="P129" s="148"/>
      <c r="Q129" s="148"/>
      <c r="R129" s="148"/>
      <c r="S129" s="148"/>
      <c r="T129" s="148"/>
      <c r="U129" s="148"/>
      <c r="V129" s="148"/>
      <c r="W129" s="148"/>
      <c r="X129" s="148"/>
      <c r="Y129" s="148"/>
      <c r="Z129" s="148"/>
      <c r="AA129" s="148"/>
      <c r="AB129" s="148"/>
      <c r="AC129" s="148"/>
      <c r="AD129" s="148"/>
      <c r="AE129" s="148"/>
      <c r="AF129" s="148"/>
      <c r="AG129" s="148"/>
      <c r="AH129" s="148"/>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c r="BG129" s="148"/>
      <c r="BH129" s="148"/>
      <c r="BI129" s="148"/>
      <c r="BJ129" s="148"/>
      <c r="BK129" s="148"/>
      <c r="BL129" s="148"/>
      <c r="BM129" s="149"/>
    </row>
    <row r="130" spans="1:75" ht="52" x14ac:dyDescent="0.2">
      <c r="A130" s="150" t="s">
        <v>119</v>
      </c>
      <c r="B130" s="151" t="s">
        <v>120</v>
      </c>
      <c r="C130" s="150" t="s">
        <v>121</v>
      </c>
      <c r="D130" s="150" t="s">
        <v>122</v>
      </c>
      <c r="E130" s="151" t="s">
        <v>123</v>
      </c>
      <c r="F130" s="151" t="s">
        <v>124</v>
      </c>
      <c r="G130" s="150" t="s">
        <v>125</v>
      </c>
      <c r="H130" s="152" t="s">
        <v>126</v>
      </c>
      <c r="I130" s="153" t="s">
        <v>139</v>
      </c>
      <c r="J130" s="154">
        <v>40909</v>
      </c>
      <c r="K130" s="155">
        <f t="shared" ref="K130:BP130" si="8">J130+31</f>
        <v>40940</v>
      </c>
      <c r="L130" s="155">
        <f t="shared" si="8"/>
        <v>40971</v>
      </c>
      <c r="M130" s="155">
        <f t="shared" si="8"/>
        <v>41002</v>
      </c>
      <c r="N130" s="155">
        <f t="shared" si="8"/>
        <v>41033</v>
      </c>
      <c r="O130" s="155">
        <f t="shared" si="8"/>
        <v>41064</v>
      </c>
      <c r="P130" s="155">
        <f t="shared" si="8"/>
        <v>41095</v>
      </c>
      <c r="Q130" s="155">
        <f t="shared" si="8"/>
        <v>41126</v>
      </c>
      <c r="R130" s="155">
        <f t="shared" si="8"/>
        <v>41157</v>
      </c>
      <c r="S130" s="155">
        <f t="shared" si="8"/>
        <v>41188</v>
      </c>
      <c r="T130" s="155">
        <f t="shared" si="8"/>
        <v>41219</v>
      </c>
      <c r="U130" s="155">
        <f t="shared" si="8"/>
        <v>41250</v>
      </c>
      <c r="V130" s="155">
        <f t="shared" si="8"/>
        <v>41281</v>
      </c>
      <c r="W130" s="155">
        <f t="shared" si="8"/>
        <v>41312</v>
      </c>
      <c r="X130" s="155">
        <f t="shared" si="8"/>
        <v>41343</v>
      </c>
      <c r="Y130" s="155">
        <f t="shared" si="8"/>
        <v>41374</v>
      </c>
      <c r="Z130" s="155">
        <f t="shared" si="8"/>
        <v>41405</v>
      </c>
      <c r="AA130" s="155">
        <f t="shared" si="8"/>
        <v>41436</v>
      </c>
      <c r="AB130" s="155">
        <f t="shared" si="8"/>
        <v>41467</v>
      </c>
      <c r="AC130" s="155">
        <f t="shared" si="8"/>
        <v>41498</v>
      </c>
      <c r="AD130" s="155">
        <f t="shared" si="8"/>
        <v>41529</v>
      </c>
      <c r="AE130" s="155">
        <f t="shared" si="8"/>
        <v>41560</v>
      </c>
      <c r="AF130" s="155">
        <f t="shared" si="8"/>
        <v>41591</v>
      </c>
      <c r="AG130" s="155">
        <f t="shared" si="8"/>
        <v>41622</v>
      </c>
      <c r="AH130" s="155">
        <f t="shared" si="8"/>
        <v>41653</v>
      </c>
      <c r="AI130" s="155">
        <f t="shared" si="8"/>
        <v>41684</v>
      </c>
      <c r="AJ130" s="155">
        <f t="shared" si="8"/>
        <v>41715</v>
      </c>
      <c r="AK130" s="155">
        <f t="shared" si="8"/>
        <v>41746</v>
      </c>
      <c r="AL130" s="155">
        <f t="shared" si="8"/>
        <v>41777</v>
      </c>
      <c r="AM130" s="155">
        <f t="shared" si="8"/>
        <v>41808</v>
      </c>
      <c r="AN130" s="155">
        <f t="shared" si="8"/>
        <v>41839</v>
      </c>
      <c r="AO130" s="155">
        <f t="shared" si="8"/>
        <v>41870</v>
      </c>
      <c r="AP130" s="155">
        <f t="shared" si="8"/>
        <v>41901</v>
      </c>
      <c r="AQ130" s="155">
        <f t="shared" si="8"/>
        <v>41932</v>
      </c>
      <c r="AR130" s="155">
        <f t="shared" si="8"/>
        <v>41963</v>
      </c>
      <c r="AS130" s="155">
        <f t="shared" si="8"/>
        <v>41994</v>
      </c>
      <c r="AT130" s="155">
        <f t="shared" si="8"/>
        <v>42025</v>
      </c>
      <c r="AU130" s="155">
        <f t="shared" si="8"/>
        <v>42056</v>
      </c>
      <c r="AV130" s="155">
        <f t="shared" si="8"/>
        <v>42087</v>
      </c>
      <c r="AW130" s="155">
        <f t="shared" si="8"/>
        <v>42118</v>
      </c>
      <c r="AX130" s="155">
        <f t="shared" si="8"/>
        <v>42149</v>
      </c>
      <c r="AY130" s="155">
        <f t="shared" si="8"/>
        <v>42180</v>
      </c>
      <c r="AZ130" s="155">
        <f t="shared" si="8"/>
        <v>42211</v>
      </c>
      <c r="BA130" s="155">
        <f t="shared" si="8"/>
        <v>42242</v>
      </c>
      <c r="BB130" s="155">
        <f t="shared" si="8"/>
        <v>42273</v>
      </c>
      <c r="BC130" s="155">
        <f t="shared" si="8"/>
        <v>42304</v>
      </c>
      <c r="BD130" s="155">
        <f t="shared" si="8"/>
        <v>42335</v>
      </c>
      <c r="BE130" s="155">
        <f t="shared" si="8"/>
        <v>42366</v>
      </c>
      <c r="BF130" s="155">
        <f t="shared" si="8"/>
        <v>42397</v>
      </c>
      <c r="BG130" s="155">
        <f t="shared" si="8"/>
        <v>42428</v>
      </c>
      <c r="BH130" s="155">
        <f t="shared" si="8"/>
        <v>42459</v>
      </c>
      <c r="BI130" s="155">
        <f t="shared" si="8"/>
        <v>42490</v>
      </c>
      <c r="BJ130" s="155">
        <f t="shared" si="8"/>
        <v>42521</v>
      </c>
      <c r="BK130" s="155">
        <f t="shared" si="8"/>
        <v>42552</v>
      </c>
      <c r="BL130" s="155">
        <f t="shared" si="8"/>
        <v>42583</v>
      </c>
      <c r="BM130" s="155">
        <f t="shared" si="8"/>
        <v>42614</v>
      </c>
      <c r="BN130" s="155">
        <f t="shared" si="8"/>
        <v>42645</v>
      </c>
      <c r="BO130" s="155">
        <f t="shared" si="8"/>
        <v>42676</v>
      </c>
      <c r="BP130" s="155">
        <f t="shared" si="8"/>
        <v>42707</v>
      </c>
    </row>
    <row r="131" spans="1:75" x14ac:dyDescent="0.15">
      <c r="A131" s="156" t="s">
        <v>196</v>
      </c>
      <c r="B131" s="157" t="s">
        <v>79</v>
      </c>
      <c r="C131" s="158"/>
      <c r="D131" s="158"/>
      <c r="E131" s="159"/>
      <c r="F131" s="160"/>
      <c r="G131" s="160"/>
      <c r="H131" s="162"/>
      <c r="I131" s="159"/>
      <c r="J131" s="164"/>
      <c r="K131" s="165"/>
      <c r="L131" s="165"/>
      <c r="M131" s="165"/>
      <c r="N131" s="165"/>
      <c r="O131" s="165"/>
      <c r="P131" s="165"/>
      <c r="Q131" s="165"/>
      <c r="R131" s="165"/>
      <c r="S131" s="165"/>
      <c r="T131" s="165"/>
      <c r="U131" s="165"/>
      <c r="V131" s="165"/>
      <c r="W131" s="165"/>
      <c r="X131" s="165"/>
      <c r="Y131" s="165"/>
      <c r="Z131" s="165"/>
      <c r="AA131" s="165"/>
      <c r="AB131" s="165"/>
      <c r="AC131" s="165"/>
      <c r="AD131" s="165"/>
      <c r="AE131" s="165"/>
      <c r="AF131" s="165"/>
      <c r="AG131" s="165"/>
      <c r="AH131" s="165"/>
      <c r="AI131" s="165"/>
      <c r="AJ131" s="165"/>
      <c r="AK131" s="165"/>
      <c r="AL131" s="165"/>
      <c r="AM131" s="165"/>
      <c r="AN131" s="165"/>
      <c r="AO131" s="165"/>
      <c r="AP131" s="165"/>
      <c r="AQ131" s="165"/>
      <c r="AR131" s="165"/>
      <c r="AS131" s="165"/>
      <c r="AT131" s="165"/>
      <c r="AU131" s="165"/>
      <c r="AV131" s="165"/>
      <c r="AW131" s="165"/>
      <c r="AX131" s="165"/>
      <c r="AY131" s="165"/>
      <c r="AZ131" s="165"/>
      <c r="BA131" s="165"/>
      <c r="BB131" s="165"/>
      <c r="BC131" s="165"/>
      <c r="BD131" s="165"/>
      <c r="BE131" s="165"/>
      <c r="BF131" s="165"/>
      <c r="BG131" s="165"/>
      <c r="BH131" s="165"/>
      <c r="BI131" s="165"/>
      <c r="BJ131" s="165"/>
      <c r="BK131" s="165"/>
      <c r="BL131" s="165"/>
      <c r="BM131" s="165"/>
      <c r="BN131" s="165"/>
      <c r="BO131" s="165"/>
      <c r="BP131" s="165"/>
      <c r="BQ131" s="166"/>
      <c r="BR131" s="166"/>
      <c r="BS131" s="166"/>
      <c r="BT131" s="166"/>
      <c r="BU131" s="166"/>
      <c r="BV131" s="166"/>
      <c r="BW131" s="166"/>
    </row>
    <row r="132" spans="1:75" x14ac:dyDescent="0.15">
      <c r="A132" s="156" t="s">
        <v>197</v>
      </c>
      <c r="B132" s="167" t="s">
        <v>79</v>
      </c>
      <c r="C132" s="165"/>
      <c r="D132" s="165"/>
      <c r="E132" s="165"/>
      <c r="F132" s="169"/>
      <c r="G132" s="169"/>
      <c r="H132" s="168"/>
      <c r="I132" s="165"/>
      <c r="J132" s="164"/>
      <c r="K132" s="165"/>
      <c r="L132" s="165"/>
      <c r="M132" s="165"/>
      <c r="N132" s="165"/>
      <c r="O132" s="165"/>
      <c r="P132" s="165"/>
      <c r="Q132" s="165"/>
      <c r="R132" s="165"/>
      <c r="S132" s="165"/>
      <c r="T132" s="165"/>
      <c r="U132" s="165"/>
      <c r="V132" s="165"/>
      <c r="W132" s="165"/>
      <c r="X132" s="165"/>
      <c r="Y132" s="165"/>
      <c r="Z132" s="165"/>
      <c r="AA132" s="165"/>
      <c r="AB132" s="165"/>
      <c r="AC132" s="165"/>
      <c r="AD132" s="165"/>
      <c r="AE132" s="165"/>
      <c r="AF132" s="165"/>
      <c r="AG132" s="165"/>
      <c r="AH132" s="165"/>
      <c r="AI132" s="165"/>
      <c r="AJ132" s="165"/>
      <c r="AK132" s="165"/>
      <c r="AL132" s="165"/>
      <c r="AM132" s="165"/>
      <c r="AN132" s="165"/>
      <c r="AO132" s="165"/>
      <c r="AP132" s="165"/>
      <c r="AQ132" s="165"/>
      <c r="AR132" s="165"/>
      <c r="AS132" s="165"/>
      <c r="AT132" s="165"/>
      <c r="AU132" s="165"/>
      <c r="AV132" s="165"/>
      <c r="AW132" s="165"/>
      <c r="AX132" s="165"/>
      <c r="AY132" s="165"/>
      <c r="AZ132" s="165"/>
      <c r="BA132" s="165"/>
      <c r="BB132" s="165"/>
      <c r="BC132" s="165"/>
      <c r="BD132" s="165"/>
      <c r="BE132" s="165"/>
      <c r="BF132" s="165"/>
      <c r="BG132" s="165"/>
      <c r="BH132" s="165"/>
      <c r="BI132" s="165"/>
      <c r="BJ132" s="165"/>
      <c r="BK132" s="165"/>
      <c r="BL132" s="165"/>
      <c r="BM132" s="165"/>
      <c r="BN132" s="165"/>
      <c r="BO132" s="165"/>
      <c r="BP132" s="165"/>
      <c r="BQ132" s="166"/>
      <c r="BR132" s="166"/>
      <c r="BS132" s="166"/>
      <c r="BT132" s="166"/>
      <c r="BU132" s="166"/>
      <c r="BV132" s="166"/>
      <c r="BW132" s="166"/>
    </row>
    <row r="133" spans="1:75" x14ac:dyDescent="0.15">
      <c r="A133" s="156" t="s">
        <v>198</v>
      </c>
      <c r="B133" s="167" t="s">
        <v>79</v>
      </c>
      <c r="C133" s="165"/>
      <c r="D133" s="165"/>
      <c r="E133" s="165"/>
      <c r="F133" s="169"/>
      <c r="G133" s="169"/>
      <c r="H133" s="168"/>
      <c r="I133" s="165"/>
      <c r="J133" s="164"/>
      <c r="K133" s="165"/>
      <c r="L133" s="165"/>
      <c r="M133" s="165"/>
      <c r="N133" s="165"/>
      <c r="O133" s="165"/>
      <c r="P133" s="165"/>
      <c r="Q133" s="165"/>
      <c r="R133" s="165"/>
      <c r="S133" s="165"/>
      <c r="T133" s="165"/>
      <c r="U133" s="165"/>
      <c r="V133" s="165"/>
      <c r="W133" s="165"/>
      <c r="X133" s="165"/>
      <c r="Y133" s="165"/>
      <c r="Z133" s="165"/>
      <c r="AA133" s="165"/>
      <c r="AB133" s="165"/>
      <c r="AC133" s="165"/>
      <c r="AD133" s="165"/>
      <c r="AE133" s="165"/>
      <c r="AF133" s="165"/>
      <c r="AG133" s="165"/>
      <c r="AH133" s="165"/>
      <c r="AI133" s="165"/>
      <c r="AJ133" s="165"/>
      <c r="AK133" s="165"/>
      <c r="AL133" s="165"/>
      <c r="AM133" s="165"/>
      <c r="AN133" s="165"/>
      <c r="AO133" s="165"/>
      <c r="AP133" s="165"/>
      <c r="AQ133" s="165"/>
      <c r="AR133" s="165"/>
      <c r="AS133" s="165"/>
      <c r="AT133" s="165"/>
      <c r="AU133" s="165"/>
      <c r="AV133" s="165"/>
      <c r="AW133" s="165"/>
      <c r="AX133" s="165"/>
      <c r="AY133" s="165"/>
      <c r="AZ133" s="165"/>
      <c r="BA133" s="165"/>
      <c r="BB133" s="165"/>
      <c r="BC133" s="165"/>
      <c r="BD133" s="165"/>
      <c r="BE133" s="165"/>
      <c r="BF133" s="165"/>
      <c r="BG133" s="165"/>
      <c r="BH133" s="165"/>
      <c r="BI133" s="165"/>
      <c r="BJ133" s="165"/>
      <c r="BK133" s="165"/>
      <c r="BL133" s="165"/>
      <c r="BM133" s="165"/>
      <c r="BN133" s="165"/>
      <c r="BO133" s="165"/>
      <c r="BP133" s="165"/>
      <c r="BQ133" s="166"/>
      <c r="BR133" s="166"/>
      <c r="BS133" s="166"/>
      <c r="BT133" s="166"/>
      <c r="BU133" s="166"/>
      <c r="BV133" s="166"/>
      <c r="BW133" s="166"/>
    </row>
    <row r="134" spans="1:75" x14ac:dyDescent="0.15">
      <c r="A134" s="156" t="s">
        <v>199</v>
      </c>
      <c r="B134" s="167"/>
      <c r="C134" s="165"/>
      <c r="D134" s="165"/>
      <c r="E134" s="165"/>
      <c r="F134" s="169"/>
      <c r="G134" s="169"/>
      <c r="H134" s="168"/>
      <c r="I134" s="165"/>
      <c r="J134" s="164"/>
      <c r="K134" s="165"/>
      <c r="L134" s="165"/>
      <c r="M134" s="165"/>
      <c r="N134" s="165"/>
      <c r="O134" s="165"/>
      <c r="P134" s="165"/>
      <c r="Q134" s="165"/>
      <c r="R134" s="165"/>
      <c r="S134" s="165"/>
      <c r="T134" s="165"/>
      <c r="U134" s="165"/>
      <c r="V134" s="165"/>
      <c r="W134" s="165"/>
      <c r="X134" s="165"/>
      <c r="Y134" s="165"/>
      <c r="Z134" s="165"/>
      <c r="AA134" s="165"/>
      <c r="AB134" s="165"/>
      <c r="AC134" s="165"/>
      <c r="AD134" s="165"/>
      <c r="AE134" s="165"/>
      <c r="AF134" s="165"/>
      <c r="AG134" s="165"/>
      <c r="AH134" s="165"/>
      <c r="AI134" s="165"/>
      <c r="AJ134" s="165"/>
      <c r="AK134" s="165"/>
      <c r="AL134" s="165"/>
      <c r="AM134" s="165"/>
      <c r="AN134" s="165"/>
      <c r="AO134" s="165"/>
      <c r="AP134" s="165"/>
      <c r="AQ134" s="165"/>
      <c r="AR134" s="165"/>
      <c r="AS134" s="165"/>
      <c r="AT134" s="165"/>
      <c r="AU134" s="165"/>
      <c r="AV134" s="165"/>
      <c r="AW134" s="165"/>
      <c r="AX134" s="165"/>
      <c r="AY134" s="165"/>
      <c r="AZ134" s="165"/>
      <c r="BA134" s="165"/>
      <c r="BB134" s="165"/>
      <c r="BC134" s="165"/>
      <c r="BD134" s="165"/>
      <c r="BE134" s="165"/>
      <c r="BF134" s="165"/>
      <c r="BG134" s="165"/>
      <c r="BH134" s="165"/>
      <c r="BI134" s="165"/>
      <c r="BJ134" s="165"/>
      <c r="BK134" s="165"/>
      <c r="BL134" s="165"/>
      <c r="BM134" s="165"/>
      <c r="BN134" s="165"/>
      <c r="BO134" s="165"/>
      <c r="BP134" s="165"/>
      <c r="BQ134" s="166"/>
      <c r="BR134" s="166"/>
      <c r="BS134" s="166"/>
      <c r="BT134" s="166"/>
      <c r="BU134" s="166"/>
      <c r="BV134" s="166"/>
      <c r="BW134" s="166"/>
    </row>
    <row r="135" spans="1:75" x14ac:dyDescent="0.15">
      <c r="A135" s="156" t="s">
        <v>200</v>
      </c>
      <c r="B135" s="167" t="s">
        <v>79</v>
      </c>
      <c r="C135" s="165"/>
      <c r="D135" s="165"/>
      <c r="E135" s="165"/>
      <c r="F135" s="169"/>
      <c r="G135" s="169"/>
      <c r="H135" s="168"/>
      <c r="I135" s="165"/>
      <c r="J135" s="164"/>
      <c r="K135" s="165"/>
      <c r="L135" s="165"/>
      <c r="M135" s="165"/>
      <c r="N135" s="165"/>
      <c r="O135" s="165"/>
      <c r="P135" s="165"/>
      <c r="Q135" s="165"/>
      <c r="R135" s="165"/>
      <c r="S135" s="165"/>
      <c r="T135" s="165"/>
      <c r="U135" s="165"/>
      <c r="V135" s="165"/>
      <c r="W135" s="165"/>
      <c r="X135" s="165"/>
      <c r="Y135" s="165"/>
      <c r="Z135" s="165"/>
      <c r="AA135" s="165"/>
      <c r="AB135" s="165"/>
      <c r="AC135" s="165"/>
      <c r="AD135" s="165"/>
      <c r="AE135" s="165"/>
      <c r="AF135" s="165"/>
      <c r="AG135" s="165"/>
      <c r="AH135" s="165"/>
      <c r="AI135" s="165"/>
      <c r="AJ135" s="165"/>
      <c r="AK135" s="165"/>
      <c r="AL135" s="165"/>
      <c r="AM135" s="165"/>
      <c r="AN135" s="165"/>
      <c r="AO135" s="165"/>
      <c r="AP135" s="165"/>
      <c r="AQ135" s="165"/>
      <c r="AR135" s="165"/>
      <c r="AS135" s="165"/>
      <c r="AT135" s="165"/>
      <c r="AU135" s="165"/>
      <c r="AV135" s="165"/>
      <c r="AW135" s="165"/>
      <c r="AX135" s="165"/>
      <c r="AY135" s="165"/>
      <c r="AZ135" s="165"/>
      <c r="BA135" s="165"/>
      <c r="BB135" s="165"/>
      <c r="BC135" s="165"/>
      <c r="BD135" s="165"/>
      <c r="BE135" s="165"/>
      <c r="BF135" s="165"/>
      <c r="BG135" s="165"/>
      <c r="BH135" s="165"/>
      <c r="BI135" s="165"/>
      <c r="BJ135" s="165"/>
      <c r="BK135" s="165"/>
      <c r="BL135" s="165"/>
      <c r="BM135" s="165"/>
      <c r="BN135" s="165"/>
      <c r="BO135" s="165"/>
      <c r="BP135" s="165"/>
      <c r="BQ135" s="166"/>
      <c r="BR135" s="166"/>
      <c r="BS135" s="166"/>
      <c r="BT135" s="166"/>
      <c r="BU135" s="166"/>
      <c r="BV135" s="166"/>
      <c r="BW135" s="166"/>
    </row>
    <row r="136" spans="1:75" x14ac:dyDescent="0.2">
      <c r="A136" s="156" t="s">
        <v>201</v>
      </c>
      <c r="B136" s="170">
        <v>0.15</v>
      </c>
      <c r="C136" s="171" t="s">
        <v>134</v>
      </c>
      <c r="D136" s="172"/>
      <c r="E136" s="173"/>
    </row>
    <row r="137" spans="1:75" x14ac:dyDescent="0.2">
      <c r="A137" s="174"/>
      <c r="B137" s="170">
        <f>SUM(B131:B136)</f>
        <v>0.15</v>
      </c>
      <c r="C137" s="175" t="s">
        <v>135</v>
      </c>
      <c r="D137" s="176" t="s">
        <v>136</v>
      </c>
      <c r="E137" s="176"/>
      <c r="F137" s="176"/>
      <c r="G137" s="176"/>
    </row>
    <row r="138" spans="1:75" x14ac:dyDescent="0.2">
      <c r="A138" s="177"/>
    </row>
    <row r="139" spans="1:75" x14ac:dyDescent="0.2">
      <c r="A139" s="146"/>
    </row>
    <row r="140" spans="1:75" ht="30" customHeight="1" x14ac:dyDescent="0.2">
      <c r="A140" s="147" t="s">
        <v>202</v>
      </c>
      <c r="B140" s="443" t="s">
        <v>203</v>
      </c>
      <c r="C140" s="444"/>
      <c r="D140" s="444"/>
      <c r="E140" s="444"/>
      <c r="F140" s="444"/>
      <c r="G140" s="444"/>
      <c r="H140" s="148"/>
      <c r="I140" s="148"/>
      <c r="J140" s="148"/>
      <c r="K140" s="148"/>
      <c r="L140" s="148"/>
      <c r="M140" s="148"/>
      <c r="N140" s="148"/>
      <c r="O140" s="148"/>
      <c r="P140" s="148"/>
      <c r="Q140" s="148"/>
      <c r="R140" s="148"/>
      <c r="S140" s="148"/>
      <c r="T140" s="148"/>
      <c r="U140" s="148"/>
      <c r="V140" s="148"/>
      <c r="W140" s="148"/>
      <c r="X140" s="148"/>
      <c r="Y140" s="148"/>
      <c r="Z140" s="148"/>
      <c r="AA140" s="148"/>
      <c r="AB140" s="148"/>
      <c r="AC140" s="148"/>
      <c r="AD140" s="148"/>
      <c r="AE140" s="148"/>
      <c r="AF140" s="148"/>
      <c r="AG140" s="148"/>
      <c r="AH140" s="148"/>
      <c r="AI140" s="148"/>
      <c r="AJ140" s="148"/>
      <c r="AK140" s="148"/>
      <c r="AL140" s="148"/>
      <c r="AM140" s="148"/>
      <c r="AN140" s="148"/>
      <c r="AO140" s="148"/>
      <c r="AP140" s="148"/>
      <c r="AQ140" s="148"/>
      <c r="AR140" s="148"/>
      <c r="AS140" s="148"/>
      <c r="AT140" s="148"/>
      <c r="AU140" s="148"/>
      <c r="AV140" s="148"/>
      <c r="AW140" s="148"/>
      <c r="AX140" s="148"/>
      <c r="AY140" s="148"/>
      <c r="AZ140" s="148"/>
      <c r="BA140" s="148"/>
      <c r="BB140" s="148"/>
      <c r="BC140" s="148"/>
      <c r="BD140" s="148"/>
      <c r="BE140" s="148"/>
      <c r="BF140" s="148"/>
      <c r="BG140" s="148"/>
      <c r="BH140" s="148"/>
      <c r="BI140" s="148"/>
      <c r="BJ140" s="148"/>
      <c r="BK140" s="148"/>
      <c r="BL140" s="148"/>
      <c r="BM140" s="149"/>
    </row>
    <row r="141" spans="1:75" ht="102" customHeight="1" x14ac:dyDescent="0.2">
      <c r="A141" s="150" t="s">
        <v>119</v>
      </c>
      <c r="B141" s="151" t="s">
        <v>120</v>
      </c>
      <c r="C141" s="150" t="s">
        <v>121</v>
      </c>
      <c r="D141" s="150" t="s">
        <v>122</v>
      </c>
      <c r="E141" s="151" t="s">
        <v>123</v>
      </c>
      <c r="F141" s="151" t="s">
        <v>124</v>
      </c>
      <c r="G141" s="150" t="s">
        <v>125</v>
      </c>
      <c r="H141" s="152" t="s">
        <v>126</v>
      </c>
      <c r="I141" s="153" t="s">
        <v>139</v>
      </c>
      <c r="J141" s="154">
        <v>40909</v>
      </c>
      <c r="K141" s="155">
        <f t="shared" ref="K141:BP141" si="9">J141+31</f>
        <v>40940</v>
      </c>
      <c r="L141" s="155">
        <f t="shared" si="9"/>
        <v>40971</v>
      </c>
      <c r="M141" s="155">
        <f t="shared" si="9"/>
        <v>41002</v>
      </c>
      <c r="N141" s="155">
        <f t="shared" si="9"/>
        <v>41033</v>
      </c>
      <c r="O141" s="155">
        <f t="shared" si="9"/>
        <v>41064</v>
      </c>
      <c r="P141" s="155">
        <f t="shared" si="9"/>
        <v>41095</v>
      </c>
      <c r="Q141" s="155">
        <f t="shared" si="9"/>
        <v>41126</v>
      </c>
      <c r="R141" s="155">
        <f t="shared" si="9"/>
        <v>41157</v>
      </c>
      <c r="S141" s="155">
        <f t="shared" si="9"/>
        <v>41188</v>
      </c>
      <c r="T141" s="155">
        <f t="shared" si="9"/>
        <v>41219</v>
      </c>
      <c r="U141" s="155">
        <f t="shared" si="9"/>
        <v>41250</v>
      </c>
      <c r="V141" s="155">
        <f t="shared" si="9"/>
        <v>41281</v>
      </c>
      <c r="W141" s="155">
        <f t="shared" si="9"/>
        <v>41312</v>
      </c>
      <c r="X141" s="155">
        <f t="shared" si="9"/>
        <v>41343</v>
      </c>
      <c r="Y141" s="155">
        <f t="shared" si="9"/>
        <v>41374</v>
      </c>
      <c r="Z141" s="155">
        <f t="shared" si="9"/>
        <v>41405</v>
      </c>
      <c r="AA141" s="155">
        <f t="shared" si="9"/>
        <v>41436</v>
      </c>
      <c r="AB141" s="155">
        <f t="shared" si="9"/>
        <v>41467</v>
      </c>
      <c r="AC141" s="155">
        <f t="shared" si="9"/>
        <v>41498</v>
      </c>
      <c r="AD141" s="155">
        <f t="shared" si="9"/>
        <v>41529</v>
      </c>
      <c r="AE141" s="155">
        <f t="shared" si="9"/>
        <v>41560</v>
      </c>
      <c r="AF141" s="155">
        <f t="shared" si="9"/>
        <v>41591</v>
      </c>
      <c r="AG141" s="155">
        <f t="shared" si="9"/>
        <v>41622</v>
      </c>
      <c r="AH141" s="155">
        <f t="shared" si="9"/>
        <v>41653</v>
      </c>
      <c r="AI141" s="155">
        <f t="shared" si="9"/>
        <v>41684</v>
      </c>
      <c r="AJ141" s="155">
        <f t="shared" si="9"/>
        <v>41715</v>
      </c>
      <c r="AK141" s="155">
        <f t="shared" si="9"/>
        <v>41746</v>
      </c>
      <c r="AL141" s="155">
        <f t="shared" si="9"/>
        <v>41777</v>
      </c>
      <c r="AM141" s="155">
        <f t="shared" si="9"/>
        <v>41808</v>
      </c>
      <c r="AN141" s="155">
        <f t="shared" si="9"/>
        <v>41839</v>
      </c>
      <c r="AO141" s="155">
        <f t="shared" si="9"/>
        <v>41870</v>
      </c>
      <c r="AP141" s="155">
        <f t="shared" si="9"/>
        <v>41901</v>
      </c>
      <c r="AQ141" s="155">
        <f t="shared" si="9"/>
        <v>41932</v>
      </c>
      <c r="AR141" s="155">
        <f t="shared" si="9"/>
        <v>41963</v>
      </c>
      <c r="AS141" s="155">
        <f t="shared" si="9"/>
        <v>41994</v>
      </c>
      <c r="AT141" s="155">
        <f t="shared" si="9"/>
        <v>42025</v>
      </c>
      <c r="AU141" s="155">
        <f t="shared" si="9"/>
        <v>42056</v>
      </c>
      <c r="AV141" s="155">
        <f t="shared" si="9"/>
        <v>42087</v>
      </c>
      <c r="AW141" s="155">
        <f t="shared" si="9"/>
        <v>42118</v>
      </c>
      <c r="AX141" s="155">
        <f t="shared" si="9"/>
        <v>42149</v>
      </c>
      <c r="AY141" s="155">
        <f t="shared" si="9"/>
        <v>42180</v>
      </c>
      <c r="AZ141" s="155">
        <f t="shared" si="9"/>
        <v>42211</v>
      </c>
      <c r="BA141" s="155">
        <f t="shared" si="9"/>
        <v>42242</v>
      </c>
      <c r="BB141" s="155">
        <f t="shared" si="9"/>
        <v>42273</v>
      </c>
      <c r="BC141" s="155">
        <f t="shared" si="9"/>
        <v>42304</v>
      </c>
      <c r="BD141" s="155">
        <f t="shared" si="9"/>
        <v>42335</v>
      </c>
      <c r="BE141" s="155">
        <f t="shared" si="9"/>
        <v>42366</v>
      </c>
      <c r="BF141" s="155">
        <f t="shared" si="9"/>
        <v>42397</v>
      </c>
      <c r="BG141" s="155">
        <f t="shared" si="9"/>
        <v>42428</v>
      </c>
      <c r="BH141" s="155">
        <f t="shared" si="9"/>
        <v>42459</v>
      </c>
      <c r="BI141" s="155">
        <f t="shared" si="9"/>
        <v>42490</v>
      </c>
      <c r="BJ141" s="155">
        <f t="shared" si="9"/>
        <v>42521</v>
      </c>
      <c r="BK141" s="155">
        <f t="shared" si="9"/>
        <v>42552</v>
      </c>
      <c r="BL141" s="155">
        <f t="shared" si="9"/>
        <v>42583</v>
      </c>
      <c r="BM141" s="155">
        <f t="shared" si="9"/>
        <v>42614</v>
      </c>
      <c r="BN141" s="155">
        <f t="shared" si="9"/>
        <v>42645</v>
      </c>
      <c r="BO141" s="155">
        <f t="shared" si="9"/>
        <v>42676</v>
      </c>
      <c r="BP141" s="155">
        <f t="shared" si="9"/>
        <v>42707</v>
      </c>
    </row>
    <row r="142" spans="1:75" x14ac:dyDescent="0.15">
      <c r="A142" s="156" t="s">
        <v>204</v>
      </c>
      <c r="B142" s="157" t="s">
        <v>79</v>
      </c>
      <c r="C142" s="158"/>
      <c r="D142" s="158"/>
      <c r="E142" s="159"/>
      <c r="F142" s="160"/>
      <c r="G142" s="160"/>
      <c r="H142" s="162"/>
      <c r="I142" s="159"/>
      <c r="J142" s="164"/>
      <c r="K142" s="165"/>
      <c r="L142" s="165"/>
      <c r="M142" s="165"/>
      <c r="N142" s="165"/>
      <c r="O142" s="165"/>
      <c r="P142" s="165"/>
      <c r="Q142" s="165"/>
      <c r="R142" s="165"/>
      <c r="S142" s="165"/>
      <c r="T142" s="165"/>
      <c r="U142" s="165"/>
      <c r="V142" s="165"/>
      <c r="W142" s="165"/>
      <c r="X142" s="165"/>
      <c r="Y142" s="165"/>
      <c r="Z142" s="165"/>
      <c r="AA142" s="165"/>
      <c r="AB142" s="165"/>
      <c r="AC142" s="165"/>
      <c r="AD142" s="165"/>
      <c r="AE142" s="165"/>
      <c r="AF142" s="165"/>
      <c r="AG142" s="165"/>
      <c r="AH142" s="165"/>
      <c r="AI142" s="165"/>
      <c r="AJ142" s="165"/>
      <c r="AK142" s="165"/>
      <c r="AL142" s="165"/>
      <c r="AM142" s="165"/>
      <c r="AN142" s="165"/>
      <c r="AO142" s="165"/>
      <c r="AP142" s="165"/>
      <c r="AQ142" s="165"/>
      <c r="AR142" s="165"/>
      <c r="AS142" s="165"/>
      <c r="AT142" s="165"/>
      <c r="AU142" s="165"/>
      <c r="AV142" s="165"/>
      <c r="AW142" s="165"/>
      <c r="AX142" s="165"/>
      <c r="AY142" s="165"/>
      <c r="AZ142" s="165"/>
      <c r="BA142" s="165"/>
      <c r="BB142" s="165"/>
      <c r="BC142" s="165"/>
      <c r="BD142" s="165"/>
      <c r="BE142" s="165"/>
      <c r="BF142" s="165"/>
      <c r="BG142" s="165"/>
      <c r="BH142" s="165"/>
      <c r="BI142" s="165"/>
      <c r="BJ142" s="165"/>
      <c r="BK142" s="165"/>
      <c r="BL142" s="165"/>
      <c r="BM142" s="165"/>
      <c r="BN142" s="165"/>
      <c r="BO142" s="165"/>
      <c r="BP142" s="165"/>
      <c r="BQ142" s="166"/>
      <c r="BR142" s="166"/>
      <c r="BS142" s="166"/>
      <c r="BT142" s="166"/>
      <c r="BU142" s="166"/>
      <c r="BV142" s="166"/>
      <c r="BW142" s="166"/>
    </row>
    <row r="143" spans="1:75" x14ac:dyDescent="0.15">
      <c r="A143" s="156" t="s">
        <v>205</v>
      </c>
      <c r="B143" s="167"/>
      <c r="C143" s="165"/>
      <c r="D143" s="165"/>
      <c r="E143" s="165"/>
      <c r="F143" s="169"/>
      <c r="G143" s="169"/>
      <c r="H143" s="168"/>
      <c r="I143" s="165"/>
      <c r="J143" s="164"/>
      <c r="K143" s="165"/>
      <c r="L143" s="165"/>
      <c r="M143" s="165"/>
      <c r="N143" s="165"/>
      <c r="O143" s="165"/>
      <c r="P143" s="165"/>
      <c r="Q143" s="165"/>
      <c r="R143" s="165"/>
      <c r="S143" s="165"/>
      <c r="T143" s="165"/>
      <c r="U143" s="165"/>
      <c r="V143" s="165"/>
      <c r="W143" s="165"/>
      <c r="X143" s="165"/>
      <c r="Y143" s="165"/>
      <c r="Z143" s="165"/>
      <c r="AA143" s="165"/>
      <c r="AB143" s="165"/>
      <c r="AC143" s="165"/>
      <c r="AD143" s="165"/>
      <c r="AE143" s="165"/>
      <c r="AF143" s="165"/>
      <c r="AG143" s="165"/>
      <c r="AH143" s="165"/>
      <c r="AI143" s="165"/>
      <c r="AJ143" s="165"/>
      <c r="AK143" s="165"/>
      <c r="AL143" s="165"/>
      <c r="AM143" s="165"/>
      <c r="AN143" s="165"/>
      <c r="AO143" s="165"/>
      <c r="AP143" s="165"/>
      <c r="AQ143" s="165"/>
      <c r="AR143" s="165"/>
      <c r="AS143" s="165"/>
      <c r="AT143" s="165"/>
      <c r="AU143" s="165"/>
      <c r="AV143" s="165"/>
      <c r="AW143" s="165"/>
      <c r="AX143" s="165"/>
      <c r="AY143" s="165"/>
      <c r="AZ143" s="165"/>
      <c r="BA143" s="165"/>
      <c r="BB143" s="165"/>
      <c r="BC143" s="165"/>
      <c r="BD143" s="165"/>
      <c r="BE143" s="165"/>
      <c r="BF143" s="165"/>
      <c r="BG143" s="165"/>
      <c r="BH143" s="165"/>
      <c r="BI143" s="165"/>
      <c r="BJ143" s="165"/>
      <c r="BK143" s="165"/>
      <c r="BL143" s="165"/>
      <c r="BM143" s="165"/>
      <c r="BN143" s="165"/>
      <c r="BO143" s="165"/>
      <c r="BP143" s="165"/>
      <c r="BQ143" s="166"/>
      <c r="BR143" s="166"/>
      <c r="BS143" s="166"/>
      <c r="BT143" s="166"/>
      <c r="BU143" s="166"/>
      <c r="BV143" s="166"/>
      <c r="BW143" s="166"/>
    </row>
    <row r="144" spans="1:75" x14ac:dyDescent="0.15">
      <c r="A144" s="156" t="s">
        <v>206</v>
      </c>
      <c r="B144" s="167" t="s">
        <v>79</v>
      </c>
      <c r="C144" s="165"/>
      <c r="D144" s="165"/>
      <c r="E144" s="165"/>
      <c r="F144" s="169"/>
      <c r="G144" s="169"/>
      <c r="H144" s="168"/>
      <c r="I144" s="165"/>
      <c r="J144" s="164"/>
      <c r="K144" s="165"/>
      <c r="L144" s="165"/>
      <c r="M144" s="165"/>
      <c r="N144" s="165"/>
      <c r="O144" s="165"/>
      <c r="P144" s="165"/>
      <c r="Q144" s="165"/>
      <c r="R144" s="165"/>
      <c r="S144" s="165"/>
      <c r="T144" s="165"/>
      <c r="U144" s="165"/>
      <c r="V144" s="165"/>
      <c r="W144" s="165"/>
      <c r="X144" s="165"/>
      <c r="Y144" s="165"/>
      <c r="Z144" s="165"/>
      <c r="AA144" s="165"/>
      <c r="AB144" s="165"/>
      <c r="AC144" s="165"/>
      <c r="AD144" s="165"/>
      <c r="AE144" s="165"/>
      <c r="AF144" s="165"/>
      <c r="AG144" s="165"/>
      <c r="AH144" s="165"/>
      <c r="AI144" s="165"/>
      <c r="AJ144" s="165"/>
      <c r="AK144" s="165"/>
      <c r="AL144" s="165"/>
      <c r="AM144" s="165"/>
      <c r="AN144" s="165"/>
      <c r="AO144" s="165"/>
      <c r="AP144" s="165"/>
      <c r="AQ144" s="165"/>
      <c r="AR144" s="165"/>
      <c r="AS144" s="165"/>
      <c r="AT144" s="165"/>
      <c r="AU144" s="165"/>
      <c r="AV144" s="165"/>
      <c r="AW144" s="165"/>
      <c r="AX144" s="165"/>
      <c r="AY144" s="165"/>
      <c r="AZ144" s="165"/>
      <c r="BA144" s="165"/>
      <c r="BB144" s="165"/>
      <c r="BC144" s="165"/>
      <c r="BD144" s="165"/>
      <c r="BE144" s="165"/>
      <c r="BF144" s="165"/>
      <c r="BG144" s="165"/>
      <c r="BH144" s="165"/>
      <c r="BI144" s="165"/>
      <c r="BJ144" s="165"/>
      <c r="BK144" s="165"/>
      <c r="BL144" s="165"/>
      <c r="BM144" s="165"/>
      <c r="BN144" s="165"/>
      <c r="BO144" s="165"/>
      <c r="BP144" s="165"/>
      <c r="BQ144" s="166"/>
      <c r="BR144" s="166"/>
      <c r="BS144" s="166"/>
      <c r="BT144" s="166"/>
      <c r="BU144" s="166"/>
      <c r="BV144" s="166"/>
      <c r="BW144" s="166"/>
    </row>
    <row r="145" spans="1:75" x14ac:dyDescent="0.15">
      <c r="A145" s="156" t="s">
        <v>207</v>
      </c>
      <c r="B145" s="167" t="s">
        <v>79</v>
      </c>
      <c r="C145" s="165"/>
      <c r="D145" s="165"/>
      <c r="E145" s="165"/>
      <c r="F145" s="169"/>
      <c r="G145" s="169"/>
      <c r="H145" s="168"/>
      <c r="I145" s="165"/>
      <c r="J145" s="164"/>
      <c r="K145" s="165"/>
      <c r="L145" s="165"/>
      <c r="M145" s="165"/>
      <c r="N145" s="165"/>
      <c r="O145" s="165"/>
      <c r="P145" s="165"/>
      <c r="Q145" s="165"/>
      <c r="R145" s="165"/>
      <c r="S145" s="165"/>
      <c r="T145" s="165"/>
      <c r="U145" s="165"/>
      <c r="V145" s="165"/>
      <c r="W145" s="165"/>
      <c r="X145" s="165"/>
      <c r="Y145" s="165"/>
      <c r="Z145" s="165"/>
      <c r="AA145" s="165"/>
      <c r="AB145" s="165"/>
      <c r="AC145" s="165"/>
      <c r="AD145" s="165"/>
      <c r="AE145" s="165"/>
      <c r="AF145" s="165"/>
      <c r="AG145" s="165"/>
      <c r="AH145" s="165"/>
      <c r="AI145" s="165"/>
      <c r="AJ145" s="165"/>
      <c r="AK145" s="165"/>
      <c r="AL145" s="165"/>
      <c r="AM145" s="165"/>
      <c r="AN145" s="165"/>
      <c r="AO145" s="165"/>
      <c r="AP145" s="165"/>
      <c r="AQ145" s="165"/>
      <c r="AR145" s="165"/>
      <c r="AS145" s="165"/>
      <c r="AT145" s="165"/>
      <c r="AU145" s="165"/>
      <c r="AV145" s="165"/>
      <c r="AW145" s="165"/>
      <c r="AX145" s="165"/>
      <c r="AY145" s="165"/>
      <c r="AZ145" s="165"/>
      <c r="BA145" s="165"/>
      <c r="BB145" s="165"/>
      <c r="BC145" s="165"/>
      <c r="BD145" s="165"/>
      <c r="BE145" s="165"/>
      <c r="BF145" s="165"/>
      <c r="BG145" s="165"/>
      <c r="BH145" s="165"/>
      <c r="BI145" s="165"/>
      <c r="BJ145" s="165"/>
      <c r="BK145" s="165"/>
      <c r="BL145" s="165"/>
      <c r="BM145" s="165"/>
      <c r="BN145" s="165"/>
      <c r="BO145" s="165"/>
      <c r="BP145" s="165"/>
      <c r="BQ145" s="166"/>
      <c r="BR145" s="166"/>
      <c r="BS145" s="166"/>
      <c r="BT145" s="166"/>
      <c r="BU145" s="166"/>
      <c r="BV145" s="166"/>
      <c r="BW145" s="166"/>
    </row>
    <row r="146" spans="1:75" x14ac:dyDescent="0.15">
      <c r="A146" s="156" t="s">
        <v>208</v>
      </c>
      <c r="B146" s="167" t="s">
        <v>79</v>
      </c>
      <c r="C146" s="165"/>
      <c r="D146" s="165"/>
      <c r="E146" s="165"/>
      <c r="F146" s="169"/>
      <c r="G146" s="169"/>
      <c r="H146" s="168"/>
      <c r="I146" s="165"/>
      <c r="J146" s="164"/>
      <c r="K146" s="165"/>
      <c r="L146" s="165"/>
      <c r="M146" s="165"/>
      <c r="N146" s="165"/>
      <c r="O146" s="165"/>
      <c r="P146" s="165"/>
      <c r="Q146" s="165"/>
      <c r="R146" s="165"/>
      <c r="S146" s="165"/>
      <c r="T146" s="165"/>
      <c r="U146" s="165"/>
      <c r="V146" s="165"/>
      <c r="W146" s="165"/>
      <c r="X146" s="165"/>
      <c r="Y146" s="165"/>
      <c r="Z146" s="165"/>
      <c r="AA146" s="165"/>
      <c r="AB146" s="165"/>
      <c r="AC146" s="165"/>
      <c r="AD146" s="165"/>
      <c r="AE146" s="165"/>
      <c r="AF146" s="165"/>
      <c r="AG146" s="165"/>
      <c r="AH146" s="165"/>
      <c r="AI146" s="165"/>
      <c r="AJ146" s="165"/>
      <c r="AK146" s="165"/>
      <c r="AL146" s="165"/>
      <c r="AM146" s="165"/>
      <c r="AN146" s="165"/>
      <c r="AO146" s="165"/>
      <c r="AP146" s="165"/>
      <c r="AQ146" s="165"/>
      <c r="AR146" s="165"/>
      <c r="AS146" s="165"/>
      <c r="AT146" s="165"/>
      <c r="AU146" s="165"/>
      <c r="AV146" s="165"/>
      <c r="AW146" s="165"/>
      <c r="AX146" s="165"/>
      <c r="AY146" s="165"/>
      <c r="AZ146" s="165"/>
      <c r="BA146" s="165"/>
      <c r="BB146" s="165"/>
      <c r="BC146" s="165"/>
      <c r="BD146" s="165"/>
      <c r="BE146" s="165"/>
      <c r="BF146" s="165"/>
      <c r="BG146" s="165"/>
      <c r="BH146" s="165"/>
      <c r="BI146" s="165"/>
      <c r="BJ146" s="165"/>
      <c r="BK146" s="165"/>
      <c r="BL146" s="165"/>
      <c r="BM146" s="165"/>
      <c r="BN146" s="165"/>
      <c r="BO146" s="165"/>
      <c r="BP146" s="165"/>
      <c r="BQ146" s="166"/>
      <c r="BR146" s="166"/>
      <c r="BS146" s="166"/>
      <c r="BT146" s="166"/>
      <c r="BU146" s="166"/>
      <c r="BV146" s="166"/>
      <c r="BW146" s="166"/>
    </row>
    <row r="147" spans="1:75" x14ac:dyDescent="0.2">
      <c r="A147" s="156" t="s">
        <v>209</v>
      </c>
      <c r="B147" s="170">
        <v>0.15</v>
      </c>
      <c r="C147" s="171" t="s">
        <v>134</v>
      </c>
      <c r="D147" s="172"/>
      <c r="E147" s="173"/>
    </row>
    <row r="148" spans="1:75" x14ac:dyDescent="0.2">
      <c r="A148" s="174"/>
      <c r="B148" s="170">
        <f>SUM(B142:B147)</f>
        <v>0.15</v>
      </c>
      <c r="C148" s="175" t="s">
        <v>135</v>
      </c>
      <c r="D148" s="176" t="s">
        <v>136</v>
      </c>
      <c r="E148" s="176"/>
      <c r="F148" s="176"/>
      <c r="G148" s="176"/>
    </row>
    <row r="149" spans="1:75" x14ac:dyDescent="0.2">
      <c r="A149" s="177"/>
    </row>
  </sheetData>
  <mergeCells count="42">
    <mergeCell ref="B27:G27"/>
    <mergeCell ref="B129:G129"/>
    <mergeCell ref="B140:G140"/>
    <mergeCell ref="B63:G63"/>
    <mergeCell ref="B74:G74"/>
    <mergeCell ref="B85:G85"/>
    <mergeCell ref="B96:G96"/>
    <mergeCell ref="B107:G107"/>
    <mergeCell ref="B118:G118"/>
    <mergeCell ref="B52:G52"/>
    <mergeCell ref="B28:G28"/>
    <mergeCell ref="B29:G29"/>
    <mergeCell ref="B35:G35"/>
    <mergeCell ref="B36:G36"/>
    <mergeCell ref="B37:G37"/>
    <mergeCell ref="B41:G41"/>
    <mergeCell ref="H29:I29"/>
    <mergeCell ref="B30:G30"/>
    <mergeCell ref="B31:G31"/>
    <mergeCell ref="B33:G33"/>
    <mergeCell ref="B34:G34"/>
    <mergeCell ref="C17:E17"/>
    <mergeCell ref="C9:D9"/>
    <mergeCell ref="C18:E18"/>
    <mergeCell ref="C19:E19"/>
    <mergeCell ref="B26:G26"/>
    <mergeCell ref="B22:G22"/>
    <mergeCell ref="B23:G23"/>
    <mergeCell ref="F9:I9"/>
    <mergeCell ref="C10:E10"/>
    <mergeCell ref="F10:I19"/>
    <mergeCell ref="C11:E11"/>
    <mergeCell ref="C12:E12"/>
    <mergeCell ref="C13:E13"/>
    <mergeCell ref="C14:E14"/>
    <mergeCell ref="C15:E15"/>
    <mergeCell ref="C16:E16"/>
    <mergeCell ref="A1:B1"/>
    <mergeCell ref="A2:B2"/>
    <mergeCell ref="A3:B3"/>
    <mergeCell ref="A4:B4"/>
    <mergeCell ref="A6:E6"/>
  </mergeCells>
  <pageMargins left="0.78740157480314965" right="0.78740157480314965" top="0.98425196850393704" bottom="0.78740157480314965" header="0.51181102362204722" footer="0.51181102362204722"/>
  <pageSetup paperSize="8" scale="77" fitToHeight="0" orientation="landscape" r:id="rId1"/>
  <headerFooter>
    <oddHeader>&amp;R&amp;14Eskom Holdings SOC Limited
)&amp;A</oddHeader>
    <oddFooter>&amp;C&amp;11Page &amp;P of &amp;N&amp;R&amp;11&amp;D&amp;L&amp;11&amp;F
&amp;A</oddFooter>
  </headerFooter>
  <rowBreaks count="3" manualBreakCount="3">
    <brk id="63" max="67" man="1"/>
    <brk id="103" max="67" man="1"/>
    <brk id="127" max="6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35"/>
  <sheetViews>
    <sheetView view="pageBreakPreview" zoomScaleNormal="80" zoomScaleSheetLayoutView="100" workbookViewId="0">
      <selection activeCell="G15" sqref="G15"/>
    </sheetView>
  </sheetViews>
  <sheetFormatPr baseColWidth="10" defaultColWidth="8.83203125" defaultRowHeight="14" x14ac:dyDescent="0.2"/>
  <cols>
    <col min="1" max="1" width="4.6640625" style="132" customWidth="1"/>
    <col min="2" max="2" width="30.5" style="335" customWidth="1"/>
    <col min="3" max="3" width="69" style="132" customWidth="1"/>
    <col min="4" max="256" width="9.1640625" style="132"/>
    <col min="257" max="257" width="4.6640625" style="132" customWidth="1"/>
    <col min="258" max="258" width="30.5" style="132" customWidth="1"/>
    <col min="259" max="259" width="69" style="132" customWidth="1"/>
    <col min="260" max="512" width="9.1640625" style="132"/>
    <col min="513" max="513" width="4.6640625" style="132" customWidth="1"/>
    <col min="514" max="514" width="30.5" style="132" customWidth="1"/>
    <col min="515" max="515" width="69" style="132" customWidth="1"/>
    <col min="516" max="768" width="9.1640625" style="132"/>
    <col min="769" max="769" width="4.6640625" style="132" customWidth="1"/>
    <col min="770" max="770" width="30.5" style="132" customWidth="1"/>
    <col min="771" max="771" width="69" style="132" customWidth="1"/>
    <col min="772" max="1024" width="9.1640625" style="132"/>
    <col min="1025" max="1025" width="4.6640625" style="132" customWidth="1"/>
    <col min="1026" max="1026" width="30.5" style="132" customWidth="1"/>
    <col min="1027" max="1027" width="69" style="132" customWidth="1"/>
    <col min="1028" max="1280" width="9.1640625" style="132"/>
    <col min="1281" max="1281" width="4.6640625" style="132" customWidth="1"/>
    <col min="1282" max="1282" width="30.5" style="132" customWidth="1"/>
    <col min="1283" max="1283" width="69" style="132" customWidth="1"/>
    <col min="1284" max="1536" width="9.1640625" style="132"/>
    <col min="1537" max="1537" width="4.6640625" style="132" customWidth="1"/>
    <col min="1538" max="1538" width="30.5" style="132" customWidth="1"/>
    <col min="1539" max="1539" width="69" style="132" customWidth="1"/>
    <col min="1540" max="1792" width="9.1640625" style="132"/>
    <col min="1793" max="1793" width="4.6640625" style="132" customWidth="1"/>
    <col min="1794" max="1794" width="30.5" style="132" customWidth="1"/>
    <col min="1795" max="1795" width="69" style="132" customWidth="1"/>
    <col min="1796" max="2048" width="9.1640625" style="132"/>
    <col min="2049" max="2049" width="4.6640625" style="132" customWidth="1"/>
    <col min="2050" max="2050" width="30.5" style="132" customWidth="1"/>
    <col min="2051" max="2051" width="69" style="132" customWidth="1"/>
    <col min="2052" max="2304" width="9.1640625" style="132"/>
    <col min="2305" max="2305" width="4.6640625" style="132" customWidth="1"/>
    <col min="2306" max="2306" width="30.5" style="132" customWidth="1"/>
    <col min="2307" max="2307" width="69" style="132" customWidth="1"/>
    <col min="2308" max="2560" width="9.1640625" style="132"/>
    <col min="2561" max="2561" width="4.6640625" style="132" customWidth="1"/>
    <col min="2562" max="2562" width="30.5" style="132" customWidth="1"/>
    <col min="2563" max="2563" width="69" style="132" customWidth="1"/>
    <col min="2564" max="2816" width="9.1640625" style="132"/>
    <col min="2817" max="2817" width="4.6640625" style="132" customWidth="1"/>
    <col min="2818" max="2818" width="30.5" style="132" customWidth="1"/>
    <col min="2819" max="2819" width="69" style="132" customWidth="1"/>
    <col min="2820" max="3072" width="9.1640625" style="132"/>
    <col min="3073" max="3073" width="4.6640625" style="132" customWidth="1"/>
    <col min="3074" max="3074" width="30.5" style="132" customWidth="1"/>
    <col min="3075" max="3075" width="69" style="132" customWidth="1"/>
    <col min="3076" max="3328" width="9.1640625" style="132"/>
    <col min="3329" max="3329" width="4.6640625" style="132" customWidth="1"/>
    <col min="3330" max="3330" width="30.5" style="132" customWidth="1"/>
    <col min="3331" max="3331" width="69" style="132" customWidth="1"/>
    <col min="3332" max="3584" width="9.1640625" style="132"/>
    <col min="3585" max="3585" width="4.6640625" style="132" customWidth="1"/>
    <col min="3586" max="3586" width="30.5" style="132" customWidth="1"/>
    <col min="3587" max="3587" width="69" style="132" customWidth="1"/>
    <col min="3588" max="3840" width="9.1640625" style="132"/>
    <col min="3841" max="3841" width="4.6640625" style="132" customWidth="1"/>
    <col min="3842" max="3842" width="30.5" style="132" customWidth="1"/>
    <col min="3843" max="3843" width="69" style="132" customWidth="1"/>
    <col min="3844" max="4096" width="9.1640625" style="132"/>
    <col min="4097" max="4097" width="4.6640625" style="132" customWidth="1"/>
    <col min="4098" max="4098" width="30.5" style="132" customWidth="1"/>
    <col min="4099" max="4099" width="69" style="132" customWidth="1"/>
    <col min="4100" max="4352" width="9.1640625" style="132"/>
    <col min="4353" max="4353" width="4.6640625" style="132" customWidth="1"/>
    <col min="4354" max="4354" width="30.5" style="132" customWidth="1"/>
    <col min="4355" max="4355" width="69" style="132" customWidth="1"/>
    <col min="4356" max="4608" width="9.1640625" style="132"/>
    <col min="4609" max="4609" width="4.6640625" style="132" customWidth="1"/>
    <col min="4610" max="4610" width="30.5" style="132" customWidth="1"/>
    <col min="4611" max="4611" width="69" style="132" customWidth="1"/>
    <col min="4612" max="4864" width="9.1640625" style="132"/>
    <col min="4865" max="4865" width="4.6640625" style="132" customWidth="1"/>
    <col min="4866" max="4866" width="30.5" style="132" customWidth="1"/>
    <col min="4867" max="4867" width="69" style="132" customWidth="1"/>
    <col min="4868" max="5120" width="9.1640625" style="132"/>
    <col min="5121" max="5121" width="4.6640625" style="132" customWidth="1"/>
    <col min="5122" max="5122" width="30.5" style="132" customWidth="1"/>
    <col min="5123" max="5123" width="69" style="132" customWidth="1"/>
    <col min="5124" max="5376" width="9.1640625" style="132"/>
    <col min="5377" max="5377" width="4.6640625" style="132" customWidth="1"/>
    <col min="5378" max="5378" width="30.5" style="132" customWidth="1"/>
    <col min="5379" max="5379" width="69" style="132" customWidth="1"/>
    <col min="5380" max="5632" width="9.1640625" style="132"/>
    <col min="5633" max="5633" width="4.6640625" style="132" customWidth="1"/>
    <col min="5634" max="5634" width="30.5" style="132" customWidth="1"/>
    <col min="5635" max="5635" width="69" style="132" customWidth="1"/>
    <col min="5636" max="5888" width="9.1640625" style="132"/>
    <col min="5889" max="5889" width="4.6640625" style="132" customWidth="1"/>
    <col min="5890" max="5890" width="30.5" style="132" customWidth="1"/>
    <col min="5891" max="5891" width="69" style="132" customWidth="1"/>
    <col min="5892" max="6144" width="9.1640625" style="132"/>
    <col min="6145" max="6145" width="4.6640625" style="132" customWidth="1"/>
    <col min="6146" max="6146" width="30.5" style="132" customWidth="1"/>
    <col min="6147" max="6147" width="69" style="132" customWidth="1"/>
    <col min="6148" max="6400" width="9.1640625" style="132"/>
    <col min="6401" max="6401" width="4.6640625" style="132" customWidth="1"/>
    <col min="6402" max="6402" width="30.5" style="132" customWidth="1"/>
    <col min="6403" max="6403" width="69" style="132" customWidth="1"/>
    <col min="6404" max="6656" width="9.1640625" style="132"/>
    <col min="6657" max="6657" width="4.6640625" style="132" customWidth="1"/>
    <col min="6658" max="6658" width="30.5" style="132" customWidth="1"/>
    <col min="6659" max="6659" width="69" style="132" customWidth="1"/>
    <col min="6660" max="6912" width="9.1640625" style="132"/>
    <col min="6913" max="6913" width="4.6640625" style="132" customWidth="1"/>
    <col min="6914" max="6914" width="30.5" style="132" customWidth="1"/>
    <col min="6915" max="6915" width="69" style="132" customWidth="1"/>
    <col min="6916" max="7168" width="9.1640625" style="132"/>
    <col min="7169" max="7169" width="4.6640625" style="132" customWidth="1"/>
    <col min="7170" max="7170" width="30.5" style="132" customWidth="1"/>
    <col min="7171" max="7171" width="69" style="132" customWidth="1"/>
    <col min="7172" max="7424" width="9.1640625" style="132"/>
    <col min="7425" max="7425" width="4.6640625" style="132" customWidth="1"/>
    <col min="7426" max="7426" width="30.5" style="132" customWidth="1"/>
    <col min="7427" max="7427" width="69" style="132" customWidth="1"/>
    <col min="7428" max="7680" width="9.1640625" style="132"/>
    <col min="7681" max="7681" width="4.6640625" style="132" customWidth="1"/>
    <col min="7682" max="7682" width="30.5" style="132" customWidth="1"/>
    <col min="7683" max="7683" width="69" style="132" customWidth="1"/>
    <col min="7684" max="7936" width="9.1640625" style="132"/>
    <col min="7937" max="7937" width="4.6640625" style="132" customWidth="1"/>
    <col min="7938" max="7938" width="30.5" style="132" customWidth="1"/>
    <col min="7939" max="7939" width="69" style="132" customWidth="1"/>
    <col min="7940" max="8192" width="9.1640625" style="132"/>
    <col min="8193" max="8193" width="4.6640625" style="132" customWidth="1"/>
    <col min="8194" max="8194" width="30.5" style="132" customWidth="1"/>
    <col min="8195" max="8195" width="69" style="132" customWidth="1"/>
    <col min="8196" max="8448" width="9.1640625" style="132"/>
    <col min="8449" max="8449" width="4.6640625" style="132" customWidth="1"/>
    <col min="8450" max="8450" width="30.5" style="132" customWidth="1"/>
    <col min="8451" max="8451" width="69" style="132" customWidth="1"/>
    <col min="8452" max="8704" width="9.1640625" style="132"/>
    <col min="8705" max="8705" width="4.6640625" style="132" customWidth="1"/>
    <col min="8706" max="8706" width="30.5" style="132" customWidth="1"/>
    <col min="8707" max="8707" width="69" style="132" customWidth="1"/>
    <col min="8708" max="8960" width="9.1640625" style="132"/>
    <col min="8961" max="8961" width="4.6640625" style="132" customWidth="1"/>
    <col min="8962" max="8962" width="30.5" style="132" customWidth="1"/>
    <col min="8963" max="8963" width="69" style="132" customWidth="1"/>
    <col min="8964" max="9216" width="9.1640625" style="132"/>
    <col min="9217" max="9217" width="4.6640625" style="132" customWidth="1"/>
    <col min="9218" max="9218" width="30.5" style="132" customWidth="1"/>
    <col min="9219" max="9219" width="69" style="132" customWidth="1"/>
    <col min="9220" max="9472" width="9.1640625" style="132"/>
    <col min="9473" max="9473" width="4.6640625" style="132" customWidth="1"/>
    <col min="9474" max="9474" width="30.5" style="132" customWidth="1"/>
    <col min="9475" max="9475" width="69" style="132" customWidth="1"/>
    <col min="9476" max="9728" width="9.1640625" style="132"/>
    <col min="9729" max="9729" width="4.6640625" style="132" customWidth="1"/>
    <col min="9730" max="9730" width="30.5" style="132" customWidth="1"/>
    <col min="9731" max="9731" width="69" style="132" customWidth="1"/>
    <col min="9732" max="9984" width="9.1640625" style="132"/>
    <col min="9985" max="9985" width="4.6640625" style="132" customWidth="1"/>
    <col min="9986" max="9986" width="30.5" style="132" customWidth="1"/>
    <col min="9987" max="9987" width="69" style="132" customWidth="1"/>
    <col min="9988" max="10240" width="9.1640625" style="132"/>
    <col min="10241" max="10241" width="4.6640625" style="132" customWidth="1"/>
    <col min="10242" max="10242" width="30.5" style="132" customWidth="1"/>
    <col min="10243" max="10243" width="69" style="132" customWidth="1"/>
    <col min="10244" max="10496" width="9.1640625" style="132"/>
    <col min="10497" max="10497" width="4.6640625" style="132" customWidth="1"/>
    <col min="10498" max="10498" width="30.5" style="132" customWidth="1"/>
    <col min="10499" max="10499" width="69" style="132" customWidth="1"/>
    <col min="10500" max="10752" width="9.1640625" style="132"/>
    <col min="10753" max="10753" width="4.6640625" style="132" customWidth="1"/>
    <col min="10754" max="10754" width="30.5" style="132" customWidth="1"/>
    <col min="10755" max="10755" width="69" style="132" customWidth="1"/>
    <col min="10756" max="11008" width="9.1640625" style="132"/>
    <col min="11009" max="11009" width="4.6640625" style="132" customWidth="1"/>
    <col min="11010" max="11010" width="30.5" style="132" customWidth="1"/>
    <col min="11011" max="11011" width="69" style="132" customWidth="1"/>
    <col min="11012" max="11264" width="9.1640625" style="132"/>
    <col min="11265" max="11265" width="4.6640625" style="132" customWidth="1"/>
    <col min="11266" max="11266" width="30.5" style="132" customWidth="1"/>
    <col min="11267" max="11267" width="69" style="132" customWidth="1"/>
    <col min="11268" max="11520" width="9.1640625" style="132"/>
    <col min="11521" max="11521" width="4.6640625" style="132" customWidth="1"/>
    <col min="11522" max="11522" width="30.5" style="132" customWidth="1"/>
    <col min="11523" max="11523" width="69" style="132" customWidth="1"/>
    <col min="11524" max="11776" width="9.1640625" style="132"/>
    <col min="11777" max="11777" width="4.6640625" style="132" customWidth="1"/>
    <col min="11778" max="11778" width="30.5" style="132" customWidth="1"/>
    <col min="11779" max="11779" width="69" style="132" customWidth="1"/>
    <col min="11780" max="12032" width="9.1640625" style="132"/>
    <col min="12033" max="12033" width="4.6640625" style="132" customWidth="1"/>
    <col min="12034" max="12034" width="30.5" style="132" customWidth="1"/>
    <col min="12035" max="12035" width="69" style="132" customWidth="1"/>
    <col min="12036" max="12288" width="9.1640625" style="132"/>
    <col min="12289" max="12289" width="4.6640625" style="132" customWidth="1"/>
    <col min="12290" max="12290" width="30.5" style="132" customWidth="1"/>
    <col min="12291" max="12291" width="69" style="132" customWidth="1"/>
    <col min="12292" max="12544" width="9.1640625" style="132"/>
    <col min="12545" max="12545" width="4.6640625" style="132" customWidth="1"/>
    <col min="12546" max="12546" width="30.5" style="132" customWidth="1"/>
    <col min="12547" max="12547" width="69" style="132" customWidth="1"/>
    <col min="12548" max="12800" width="9.1640625" style="132"/>
    <col min="12801" max="12801" width="4.6640625" style="132" customWidth="1"/>
    <col min="12802" max="12802" width="30.5" style="132" customWidth="1"/>
    <col min="12803" max="12803" width="69" style="132" customWidth="1"/>
    <col min="12804" max="13056" width="9.1640625" style="132"/>
    <col min="13057" max="13057" width="4.6640625" style="132" customWidth="1"/>
    <col min="13058" max="13058" width="30.5" style="132" customWidth="1"/>
    <col min="13059" max="13059" width="69" style="132" customWidth="1"/>
    <col min="13060" max="13312" width="9.1640625" style="132"/>
    <col min="13313" max="13313" width="4.6640625" style="132" customWidth="1"/>
    <col min="13314" max="13314" width="30.5" style="132" customWidth="1"/>
    <col min="13315" max="13315" width="69" style="132" customWidth="1"/>
    <col min="13316" max="13568" width="9.1640625" style="132"/>
    <col min="13569" max="13569" width="4.6640625" style="132" customWidth="1"/>
    <col min="13570" max="13570" width="30.5" style="132" customWidth="1"/>
    <col min="13571" max="13571" width="69" style="132" customWidth="1"/>
    <col min="13572" max="13824" width="9.1640625" style="132"/>
    <col min="13825" max="13825" width="4.6640625" style="132" customWidth="1"/>
    <col min="13826" max="13826" width="30.5" style="132" customWidth="1"/>
    <col min="13827" max="13827" width="69" style="132" customWidth="1"/>
    <col min="13828" max="14080" width="9.1640625" style="132"/>
    <col min="14081" max="14081" width="4.6640625" style="132" customWidth="1"/>
    <col min="14082" max="14082" width="30.5" style="132" customWidth="1"/>
    <col min="14083" max="14083" width="69" style="132" customWidth="1"/>
    <col min="14084" max="14336" width="9.1640625" style="132"/>
    <col min="14337" max="14337" width="4.6640625" style="132" customWidth="1"/>
    <col min="14338" max="14338" width="30.5" style="132" customWidth="1"/>
    <col min="14339" max="14339" width="69" style="132" customWidth="1"/>
    <col min="14340" max="14592" width="9.1640625" style="132"/>
    <col min="14593" max="14593" width="4.6640625" style="132" customWidth="1"/>
    <col min="14594" max="14594" width="30.5" style="132" customWidth="1"/>
    <col min="14595" max="14595" width="69" style="132" customWidth="1"/>
    <col min="14596" max="14848" width="9.1640625" style="132"/>
    <col min="14849" max="14849" width="4.6640625" style="132" customWidth="1"/>
    <col min="14850" max="14850" width="30.5" style="132" customWidth="1"/>
    <col min="14851" max="14851" width="69" style="132" customWidth="1"/>
    <col min="14852" max="15104" width="9.1640625" style="132"/>
    <col min="15105" max="15105" width="4.6640625" style="132" customWidth="1"/>
    <col min="15106" max="15106" width="30.5" style="132" customWidth="1"/>
    <col min="15107" max="15107" width="69" style="132" customWidth="1"/>
    <col min="15108" max="15360" width="9.1640625" style="132"/>
    <col min="15361" max="15361" width="4.6640625" style="132" customWidth="1"/>
    <col min="15362" max="15362" width="30.5" style="132" customWidth="1"/>
    <col min="15363" max="15363" width="69" style="132" customWidth="1"/>
    <col min="15364" max="15616" width="9.1640625" style="132"/>
    <col min="15617" max="15617" width="4.6640625" style="132" customWidth="1"/>
    <col min="15618" max="15618" width="30.5" style="132" customWidth="1"/>
    <col min="15619" max="15619" width="69" style="132" customWidth="1"/>
    <col min="15620" max="15872" width="9.1640625" style="132"/>
    <col min="15873" max="15873" width="4.6640625" style="132" customWidth="1"/>
    <col min="15874" max="15874" width="30.5" style="132" customWidth="1"/>
    <col min="15875" max="15875" width="69" style="132" customWidth="1"/>
    <col min="15876" max="16128" width="9.1640625" style="132"/>
    <col min="16129" max="16129" width="4.6640625" style="132" customWidth="1"/>
    <col min="16130" max="16130" width="30.5" style="132" customWidth="1"/>
    <col min="16131" max="16131" width="69" style="132" customWidth="1"/>
    <col min="16132" max="16384" width="9.1640625" style="132"/>
  </cols>
  <sheetData>
    <row r="1" spans="1:18" x14ac:dyDescent="0.2">
      <c r="A1" s="448" t="s">
        <v>0</v>
      </c>
      <c r="B1" s="449"/>
      <c r="C1" s="325">
        <f>'Tender Cover Sheet'!C12</f>
        <v>0</v>
      </c>
      <c r="F1" s="326"/>
      <c r="K1" s="326"/>
      <c r="L1" s="327"/>
      <c r="M1" s="328"/>
      <c r="N1" s="329"/>
      <c r="P1" s="330"/>
      <c r="Q1" s="329"/>
      <c r="R1" s="331"/>
    </row>
    <row r="2" spans="1:18" ht="60" x14ac:dyDescent="0.2">
      <c r="A2" s="448" t="s">
        <v>1</v>
      </c>
      <c r="B2" s="449"/>
      <c r="C2" s="332" t="str">
        <f>'Tender Cover Sheet'!C14</f>
        <v>STANDARDISATION, RATIONALISATION AND TESTING OF MEDIUM VOLTAGE RING MAIN UNITS (RMUS) AND RMUS WITH INTERGRATED CONTROL PLANT SOLUTION CONSISTING OF REMOTE TERMINAL UNITS (RTU) AND DEFINED PROTECTION SYSTEMS</v>
      </c>
      <c r="F2" s="326"/>
      <c r="J2" s="333"/>
      <c r="K2" s="334"/>
      <c r="L2" s="257"/>
      <c r="M2" s="328"/>
      <c r="N2" s="329"/>
      <c r="P2" s="330"/>
      <c r="Q2" s="329"/>
      <c r="R2" s="331"/>
    </row>
    <row r="3" spans="1:18" x14ac:dyDescent="0.2">
      <c r="A3" s="448" t="s">
        <v>2</v>
      </c>
      <c r="B3" s="449"/>
      <c r="C3" s="325">
        <f>'Tender Cover Sheet'!C16</f>
        <v>0</v>
      </c>
      <c r="F3" s="326"/>
      <c r="J3" s="333"/>
      <c r="K3" s="334"/>
      <c r="L3" s="257"/>
      <c r="M3" s="328"/>
      <c r="N3" s="329"/>
      <c r="P3" s="330"/>
      <c r="Q3" s="329"/>
      <c r="R3" s="331"/>
    </row>
    <row r="4" spans="1:18" x14ac:dyDescent="0.2">
      <c r="A4" s="448" t="s">
        <v>3</v>
      </c>
      <c r="B4" s="449"/>
      <c r="C4" s="325" t="str">
        <f>'Tender Cover Sheet'!C18</f>
        <v xml:space="preserve">Main Offer </v>
      </c>
      <c r="F4" s="326"/>
      <c r="J4" s="333"/>
      <c r="K4" s="334"/>
      <c r="L4" s="257"/>
      <c r="M4" s="328"/>
      <c r="N4" s="329"/>
      <c r="P4" s="330"/>
      <c r="Q4" s="329"/>
      <c r="R4" s="331"/>
    </row>
    <row r="5" spans="1:18" x14ac:dyDescent="0.2">
      <c r="A5" s="136"/>
      <c r="C5" s="111"/>
      <c r="F5" s="326"/>
      <c r="J5" s="333"/>
      <c r="K5" s="334"/>
      <c r="L5" s="257"/>
      <c r="M5" s="328"/>
      <c r="N5" s="329"/>
      <c r="P5" s="330"/>
      <c r="Q5" s="329"/>
      <c r="R5" s="331"/>
    </row>
    <row r="6" spans="1:18" x14ac:dyDescent="0.2">
      <c r="A6" s="111" t="s">
        <v>80</v>
      </c>
      <c r="C6" s="336"/>
    </row>
    <row r="7" spans="1:18" ht="15" thickBot="1" x14ac:dyDescent="0.25">
      <c r="A7" s="111"/>
      <c r="C7" s="111"/>
    </row>
    <row r="8" spans="1:18" s="337" customFormat="1" ht="65" customHeight="1" x14ac:dyDescent="0.2">
      <c r="A8" s="409">
        <v>1</v>
      </c>
      <c r="B8" s="450" t="s">
        <v>311</v>
      </c>
      <c r="C8" s="450"/>
    </row>
    <row r="9" spans="1:18" s="337" customFormat="1" ht="83" customHeight="1" x14ac:dyDescent="0.2">
      <c r="A9" s="410">
        <v>2</v>
      </c>
      <c r="B9" s="447" t="s">
        <v>310</v>
      </c>
      <c r="C9" s="447"/>
    </row>
    <row r="10" spans="1:18" s="337" customFormat="1" ht="43" customHeight="1" x14ac:dyDescent="0.2">
      <c r="A10" s="410">
        <v>3</v>
      </c>
      <c r="B10" s="447" t="s">
        <v>81</v>
      </c>
      <c r="C10" s="447"/>
    </row>
    <row r="11" spans="1:18" s="337" customFormat="1" ht="70.5" customHeight="1" x14ac:dyDescent="0.2">
      <c r="A11" s="410">
        <v>4</v>
      </c>
      <c r="B11" s="447" t="s">
        <v>82</v>
      </c>
      <c r="C11" s="447"/>
    </row>
    <row r="12" spans="1:18" s="337" customFormat="1" ht="39.75" customHeight="1" x14ac:dyDescent="0.2">
      <c r="A12" s="410">
        <v>5</v>
      </c>
      <c r="B12" s="447" t="s">
        <v>83</v>
      </c>
      <c r="C12" s="447"/>
    </row>
    <row r="13" spans="1:18" s="337" customFormat="1" ht="63" customHeight="1" x14ac:dyDescent="0.2">
      <c r="A13" s="410">
        <v>6</v>
      </c>
      <c r="B13" s="447" t="s">
        <v>84</v>
      </c>
      <c r="C13" s="447"/>
      <c r="F13" s="335"/>
    </row>
    <row r="14" spans="1:18" s="337" customFormat="1" ht="24.5" customHeight="1" x14ac:dyDescent="0.2">
      <c r="A14" s="410">
        <v>7</v>
      </c>
      <c r="B14" s="447" t="s">
        <v>85</v>
      </c>
      <c r="C14" s="447"/>
    </row>
    <row r="15" spans="1:18" s="337" customFormat="1" ht="32" customHeight="1" x14ac:dyDescent="0.2">
      <c r="A15" s="410">
        <v>8</v>
      </c>
      <c r="B15" s="447" t="s">
        <v>86</v>
      </c>
      <c r="C15" s="447"/>
    </row>
    <row r="16" spans="1:18" s="337" customFormat="1" ht="27" customHeight="1" x14ac:dyDescent="0.2">
      <c r="A16" s="410">
        <v>9</v>
      </c>
      <c r="B16" s="451" t="s">
        <v>277</v>
      </c>
      <c r="C16" s="451"/>
    </row>
    <row r="17" spans="1:5" s="337" customFormat="1" ht="28" customHeight="1" x14ac:dyDescent="0.2">
      <c r="A17" s="410">
        <v>10</v>
      </c>
      <c r="B17" s="452" t="s">
        <v>60</v>
      </c>
      <c r="C17" s="452"/>
      <c r="E17" s="338"/>
    </row>
    <row r="18" spans="1:5" s="337" customFormat="1" ht="25" customHeight="1" x14ac:dyDescent="0.2">
      <c r="A18" s="410">
        <v>11</v>
      </c>
      <c r="B18" s="453" t="s">
        <v>61</v>
      </c>
      <c r="C18" s="453"/>
    </row>
    <row r="19" spans="1:5" s="337" customFormat="1" ht="15" thickBot="1" x14ac:dyDescent="0.25">
      <c r="A19" s="411">
        <v>12</v>
      </c>
      <c r="B19" s="454" t="s">
        <v>62</v>
      </c>
      <c r="C19" s="454"/>
    </row>
    <row r="20" spans="1:5" s="337" customFormat="1" x14ac:dyDescent="0.2">
      <c r="B20" s="335"/>
    </row>
    <row r="21" spans="1:5" s="337" customFormat="1" x14ac:dyDescent="0.2">
      <c r="B21" s="335"/>
    </row>
    <row r="22" spans="1:5" s="337" customFormat="1" x14ac:dyDescent="0.2">
      <c r="B22" s="335"/>
    </row>
    <row r="23" spans="1:5" s="337" customFormat="1" x14ac:dyDescent="0.2">
      <c r="A23" s="339"/>
      <c r="B23" s="335"/>
    </row>
    <row r="24" spans="1:5" s="337" customFormat="1" x14ac:dyDescent="0.2">
      <c r="B24" s="335"/>
    </row>
    <row r="25" spans="1:5" s="337" customFormat="1" x14ac:dyDescent="0.2">
      <c r="B25" s="335"/>
    </row>
    <row r="26" spans="1:5" s="337" customFormat="1" x14ac:dyDescent="0.2">
      <c r="B26" s="335"/>
    </row>
    <row r="27" spans="1:5" s="337" customFormat="1" x14ac:dyDescent="0.2">
      <c r="B27" s="335"/>
    </row>
    <row r="28" spans="1:5" s="337" customFormat="1" x14ac:dyDescent="0.2">
      <c r="B28" s="335"/>
    </row>
    <row r="29" spans="1:5" s="337" customFormat="1" x14ac:dyDescent="0.2">
      <c r="B29" s="335"/>
    </row>
    <row r="30" spans="1:5" s="337" customFormat="1" x14ac:dyDescent="0.2">
      <c r="B30" s="335"/>
    </row>
    <row r="31" spans="1:5" s="337" customFormat="1" x14ac:dyDescent="0.2">
      <c r="B31" s="335"/>
    </row>
    <row r="32" spans="1:5" s="337" customFormat="1" x14ac:dyDescent="0.2">
      <c r="B32" s="335"/>
    </row>
    <row r="33" spans="1:2" s="337" customFormat="1" x14ac:dyDescent="0.2">
      <c r="B33" s="335"/>
    </row>
    <row r="34" spans="1:2" s="337" customFormat="1" x14ac:dyDescent="0.2">
      <c r="A34" s="335"/>
      <c r="B34" s="335"/>
    </row>
    <row r="35" spans="1:2" s="337" customFormat="1" x14ac:dyDescent="0.2">
      <c r="A35" s="339"/>
      <c r="B35" s="335"/>
    </row>
  </sheetData>
  <mergeCells count="16">
    <mergeCell ref="B16:C16"/>
    <mergeCell ref="B17:C17"/>
    <mergeCell ref="B18:C18"/>
    <mergeCell ref="B19:C19"/>
    <mergeCell ref="B10:C10"/>
    <mergeCell ref="B11:C11"/>
    <mergeCell ref="B12:C12"/>
    <mergeCell ref="B13:C13"/>
    <mergeCell ref="B14:C14"/>
    <mergeCell ref="B15:C15"/>
    <mergeCell ref="B9:C9"/>
    <mergeCell ref="A1:B1"/>
    <mergeCell ref="A2:B2"/>
    <mergeCell ref="A3:B3"/>
    <mergeCell ref="A4:B4"/>
    <mergeCell ref="B8:C8"/>
  </mergeCells>
  <pageMargins left="0.74803149606299213" right="0.74803149606299213" top="0.98425196850393704" bottom="0.98425196850393704" header="0.51181102362204722" footer="0.51181102362204722"/>
  <pageSetup paperSize="9" scale="78" orientation="portrait" r:id="rId1"/>
  <headerFooter alignWithMargins="0">
    <oddHeader>&amp;REskom Holdings SOC Limited
&amp;A</oddHeader>
    <oddFooter>&amp;CPage &amp;P of &amp;N&amp;R&amp;D&amp;L&amp;8&amp;F
&amp;A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E74"/>
  <sheetViews>
    <sheetView showGridLines="0" topLeftCell="A14" zoomScale="80" zoomScaleNormal="80" workbookViewId="0">
      <pane ySplit="4" topLeftCell="A18" activePane="bottomLeft" state="frozen"/>
      <selection activeCell="A14" sqref="A14"/>
      <selection pane="bottomLeft" activeCell="E64" sqref="E64"/>
    </sheetView>
  </sheetViews>
  <sheetFormatPr baseColWidth="10" defaultColWidth="12" defaultRowHeight="14" x14ac:dyDescent="0.2"/>
  <cols>
    <col min="1" max="1" width="16.33203125" style="11" customWidth="1"/>
    <col min="2" max="2" width="14.6640625" style="11" customWidth="1"/>
    <col min="3" max="3" width="77.1640625" style="6" customWidth="1"/>
    <col min="4" max="4" width="17.6640625" style="7" customWidth="1"/>
    <col min="5" max="5" width="19.33203125" style="12" customWidth="1"/>
    <col min="6" max="6" width="21.1640625" style="12" customWidth="1"/>
    <col min="7" max="7" width="19" style="12" customWidth="1"/>
    <col min="8" max="8" width="23.83203125" style="60" customWidth="1"/>
    <col min="9" max="10" width="21.1640625" style="11" customWidth="1"/>
    <col min="11" max="11" width="26.6640625" style="11" customWidth="1"/>
    <col min="12" max="12" width="30" style="11" customWidth="1"/>
    <col min="13" max="13" width="25" style="11" customWidth="1"/>
    <col min="14" max="14" width="26.33203125" style="11" customWidth="1"/>
    <col min="15" max="15" width="19.5" style="11" customWidth="1"/>
    <col min="16" max="16" width="21" style="11" customWidth="1"/>
    <col min="17" max="17" width="60" style="11" customWidth="1"/>
    <col min="18" max="18" width="14.6640625" style="11" hidden="1" customWidth="1"/>
    <col min="19" max="19" width="17.83203125" style="11" hidden="1" customWidth="1"/>
    <col min="20" max="23" width="14.6640625" style="11" hidden="1" customWidth="1"/>
    <col min="24" max="24" width="16.1640625" style="11" hidden="1" customWidth="1"/>
    <col min="25" max="25" width="17.5" style="11" hidden="1" customWidth="1"/>
    <col min="26" max="81" width="14.6640625" style="11" hidden="1" customWidth="1"/>
    <col min="82" max="82" width="21.6640625" style="11" hidden="1" customWidth="1"/>
    <col min="83" max="83" width="19.6640625" style="11" hidden="1" customWidth="1"/>
    <col min="84" max="218" width="9.1640625" style="11" customWidth="1"/>
    <col min="219" max="219" width="6" style="11" customWidth="1"/>
    <col min="220" max="220" width="11.1640625" style="11" customWidth="1"/>
    <col min="221" max="221" width="37.33203125" style="11" customWidth="1"/>
    <col min="222" max="222" width="14.1640625" style="11" customWidth="1"/>
    <col min="223" max="224" width="12" style="11" customWidth="1"/>
    <col min="225" max="225" width="17.83203125" style="11" customWidth="1"/>
    <col min="226" max="226" width="15.6640625" style="11" customWidth="1"/>
    <col min="227" max="232" width="0" style="11" hidden="1" customWidth="1"/>
    <col min="233" max="233" width="11.83203125" style="11" customWidth="1"/>
    <col min="234" max="234" width="31.83203125" style="11" customWidth="1"/>
    <col min="235" max="235" width="12.1640625" style="11" customWidth="1"/>
    <col min="236" max="255" width="12" style="11"/>
    <col min="256" max="256" width="16.33203125" style="11" customWidth="1"/>
    <col min="257" max="257" width="14.6640625" style="11" customWidth="1"/>
    <col min="258" max="258" width="71.83203125" style="11" customWidth="1"/>
    <col min="259" max="259" width="23.1640625" style="11" customWidth="1"/>
    <col min="260" max="260" width="17.6640625" style="11" customWidth="1"/>
    <col min="261" max="261" width="19.33203125" style="11" customWidth="1"/>
    <col min="262" max="262" width="16.6640625" style="11" customWidth="1"/>
    <col min="263" max="263" width="19" style="11" customWidth="1"/>
    <col min="264" max="264" width="23.83203125" style="11" customWidth="1"/>
    <col min="265" max="266" width="21.1640625" style="11" customWidth="1"/>
    <col min="267" max="267" width="26.6640625" style="11" customWidth="1"/>
    <col min="268" max="268" width="33.5" style="11" customWidth="1"/>
    <col min="269" max="269" width="25" style="11" customWidth="1"/>
    <col min="270" max="270" width="26.33203125" style="11" customWidth="1"/>
    <col min="271" max="271" width="19.5" style="11" customWidth="1"/>
    <col min="272" max="272" width="21" style="11" customWidth="1"/>
    <col min="273" max="273" width="56.6640625" style="11" customWidth="1"/>
    <col min="274" max="274" width="14.6640625" style="11" customWidth="1"/>
    <col min="275" max="275" width="17.83203125" style="11" customWidth="1"/>
    <col min="276" max="279" width="14.6640625" style="11" customWidth="1"/>
    <col min="280" max="280" width="16.1640625" style="11" customWidth="1"/>
    <col min="281" max="281" width="17.5" style="11" customWidth="1"/>
    <col min="282" max="337" width="14.6640625" style="11" customWidth="1"/>
    <col min="338" max="338" width="21.6640625" style="11" customWidth="1"/>
    <col min="339" max="339" width="19.6640625" style="11" customWidth="1"/>
    <col min="340" max="474" width="9.1640625" style="11" customWidth="1"/>
    <col min="475" max="475" width="6" style="11" customWidth="1"/>
    <col min="476" max="476" width="11.1640625" style="11" customWidth="1"/>
    <col min="477" max="477" width="37.33203125" style="11" customWidth="1"/>
    <col min="478" max="478" width="14.1640625" style="11" customWidth="1"/>
    <col min="479" max="480" width="12" style="11" customWidth="1"/>
    <col min="481" max="481" width="17.83203125" style="11" customWidth="1"/>
    <col min="482" max="482" width="15.6640625" style="11" customWidth="1"/>
    <col min="483" max="488" width="0" style="11" hidden="1" customWidth="1"/>
    <col min="489" max="489" width="11.83203125" style="11" customWidth="1"/>
    <col min="490" max="490" width="31.83203125" style="11" customWidth="1"/>
    <col min="491" max="491" width="12.1640625" style="11" customWidth="1"/>
    <col min="492" max="511" width="12" style="11"/>
    <col min="512" max="512" width="16.33203125" style="11" customWidth="1"/>
    <col min="513" max="513" width="14.6640625" style="11" customWidth="1"/>
    <col min="514" max="514" width="71.83203125" style="11" customWidth="1"/>
    <col min="515" max="515" width="23.1640625" style="11" customWidth="1"/>
    <col min="516" max="516" width="17.6640625" style="11" customWidth="1"/>
    <col min="517" max="517" width="19.33203125" style="11" customWidth="1"/>
    <col min="518" max="518" width="16.6640625" style="11" customWidth="1"/>
    <col min="519" max="519" width="19" style="11" customWidth="1"/>
    <col min="520" max="520" width="23.83203125" style="11" customWidth="1"/>
    <col min="521" max="522" width="21.1640625" style="11" customWidth="1"/>
    <col min="523" max="523" width="26.6640625" style="11" customWidth="1"/>
    <col min="524" max="524" width="33.5" style="11" customWidth="1"/>
    <col min="525" max="525" width="25" style="11" customWidth="1"/>
    <col min="526" max="526" width="26.33203125" style="11" customWidth="1"/>
    <col min="527" max="527" width="19.5" style="11" customWidth="1"/>
    <col min="528" max="528" width="21" style="11" customWidth="1"/>
    <col min="529" max="529" width="56.6640625" style="11" customWidth="1"/>
    <col min="530" max="530" width="14.6640625" style="11" customWidth="1"/>
    <col min="531" max="531" width="17.83203125" style="11" customWidth="1"/>
    <col min="532" max="535" width="14.6640625" style="11" customWidth="1"/>
    <col min="536" max="536" width="16.1640625" style="11" customWidth="1"/>
    <col min="537" max="537" width="17.5" style="11" customWidth="1"/>
    <col min="538" max="593" width="14.6640625" style="11" customWidth="1"/>
    <col min="594" max="594" width="21.6640625" style="11" customWidth="1"/>
    <col min="595" max="595" width="19.6640625" style="11" customWidth="1"/>
    <col min="596" max="730" width="9.1640625" style="11" customWidth="1"/>
    <col min="731" max="731" width="6" style="11" customWidth="1"/>
    <col min="732" max="732" width="11.1640625" style="11" customWidth="1"/>
    <col min="733" max="733" width="37.33203125" style="11" customWidth="1"/>
    <col min="734" max="734" width="14.1640625" style="11" customWidth="1"/>
    <col min="735" max="736" width="12" style="11" customWidth="1"/>
    <col min="737" max="737" width="17.83203125" style="11" customWidth="1"/>
    <col min="738" max="738" width="15.6640625" style="11" customWidth="1"/>
    <col min="739" max="744" width="0" style="11" hidden="1" customWidth="1"/>
    <col min="745" max="745" width="11.83203125" style="11" customWidth="1"/>
    <col min="746" max="746" width="31.83203125" style="11" customWidth="1"/>
    <col min="747" max="747" width="12.1640625" style="11" customWidth="1"/>
    <col min="748" max="767" width="12" style="11"/>
    <col min="768" max="768" width="16.33203125" style="11" customWidth="1"/>
    <col min="769" max="769" width="14.6640625" style="11" customWidth="1"/>
    <col min="770" max="770" width="71.83203125" style="11" customWidth="1"/>
    <col min="771" max="771" width="23.1640625" style="11" customWidth="1"/>
    <col min="772" max="772" width="17.6640625" style="11" customWidth="1"/>
    <col min="773" max="773" width="19.33203125" style="11" customWidth="1"/>
    <col min="774" max="774" width="16.6640625" style="11" customWidth="1"/>
    <col min="775" max="775" width="19" style="11" customWidth="1"/>
    <col min="776" max="776" width="23.83203125" style="11" customWidth="1"/>
    <col min="777" max="778" width="21.1640625" style="11" customWidth="1"/>
    <col min="779" max="779" width="26.6640625" style="11" customWidth="1"/>
    <col min="780" max="780" width="33.5" style="11" customWidth="1"/>
    <col min="781" max="781" width="25" style="11" customWidth="1"/>
    <col min="782" max="782" width="26.33203125" style="11" customWidth="1"/>
    <col min="783" max="783" width="19.5" style="11" customWidth="1"/>
    <col min="784" max="784" width="21" style="11" customWidth="1"/>
    <col min="785" max="785" width="56.6640625" style="11" customWidth="1"/>
    <col min="786" max="786" width="14.6640625" style="11" customWidth="1"/>
    <col min="787" max="787" width="17.83203125" style="11" customWidth="1"/>
    <col min="788" max="791" width="14.6640625" style="11" customWidth="1"/>
    <col min="792" max="792" width="16.1640625" style="11" customWidth="1"/>
    <col min="793" max="793" width="17.5" style="11" customWidth="1"/>
    <col min="794" max="849" width="14.6640625" style="11" customWidth="1"/>
    <col min="850" max="850" width="21.6640625" style="11" customWidth="1"/>
    <col min="851" max="851" width="19.6640625" style="11" customWidth="1"/>
    <col min="852" max="986" width="9.1640625" style="11" customWidth="1"/>
    <col min="987" max="987" width="6" style="11" customWidth="1"/>
    <col min="988" max="988" width="11.1640625" style="11" customWidth="1"/>
    <col min="989" max="989" width="37.33203125" style="11" customWidth="1"/>
    <col min="990" max="990" width="14.1640625" style="11" customWidth="1"/>
    <col min="991" max="992" width="12" style="11" customWidth="1"/>
    <col min="993" max="993" width="17.83203125" style="11" customWidth="1"/>
    <col min="994" max="994" width="15.6640625" style="11" customWidth="1"/>
    <col min="995" max="1000" width="0" style="11" hidden="1" customWidth="1"/>
    <col min="1001" max="1001" width="11.83203125" style="11" customWidth="1"/>
    <col min="1002" max="1002" width="31.83203125" style="11" customWidth="1"/>
    <col min="1003" max="1003" width="12.1640625" style="11" customWidth="1"/>
    <col min="1004" max="1023" width="12" style="11"/>
    <col min="1024" max="1024" width="16.33203125" style="11" customWidth="1"/>
    <col min="1025" max="1025" width="14.6640625" style="11" customWidth="1"/>
    <col min="1026" max="1026" width="71.83203125" style="11" customWidth="1"/>
    <col min="1027" max="1027" width="23.1640625" style="11" customWidth="1"/>
    <col min="1028" max="1028" width="17.6640625" style="11" customWidth="1"/>
    <col min="1029" max="1029" width="19.33203125" style="11" customWidth="1"/>
    <col min="1030" max="1030" width="16.6640625" style="11" customWidth="1"/>
    <col min="1031" max="1031" width="19" style="11" customWidth="1"/>
    <col min="1032" max="1032" width="23.83203125" style="11" customWidth="1"/>
    <col min="1033" max="1034" width="21.1640625" style="11" customWidth="1"/>
    <col min="1035" max="1035" width="26.6640625" style="11" customWidth="1"/>
    <col min="1036" max="1036" width="33.5" style="11" customWidth="1"/>
    <col min="1037" max="1037" width="25" style="11" customWidth="1"/>
    <col min="1038" max="1038" width="26.33203125" style="11" customWidth="1"/>
    <col min="1039" max="1039" width="19.5" style="11" customWidth="1"/>
    <col min="1040" max="1040" width="21" style="11" customWidth="1"/>
    <col min="1041" max="1041" width="56.6640625" style="11" customWidth="1"/>
    <col min="1042" max="1042" width="14.6640625" style="11" customWidth="1"/>
    <col min="1043" max="1043" width="17.83203125" style="11" customWidth="1"/>
    <col min="1044" max="1047" width="14.6640625" style="11" customWidth="1"/>
    <col min="1048" max="1048" width="16.1640625" style="11" customWidth="1"/>
    <col min="1049" max="1049" width="17.5" style="11" customWidth="1"/>
    <col min="1050" max="1105" width="14.6640625" style="11" customWidth="1"/>
    <col min="1106" max="1106" width="21.6640625" style="11" customWidth="1"/>
    <col min="1107" max="1107" width="19.6640625" style="11" customWidth="1"/>
    <col min="1108" max="1242" width="9.1640625" style="11" customWidth="1"/>
    <col min="1243" max="1243" width="6" style="11" customWidth="1"/>
    <col min="1244" max="1244" width="11.1640625" style="11" customWidth="1"/>
    <col min="1245" max="1245" width="37.33203125" style="11" customWidth="1"/>
    <col min="1246" max="1246" width="14.1640625" style="11" customWidth="1"/>
    <col min="1247" max="1248" width="12" style="11" customWidth="1"/>
    <col min="1249" max="1249" width="17.83203125" style="11" customWidth="1"/>
    <col min="1250" max="1250" width="15.6640625" style="11" customWidth="1"/>
    <col min="1251" max="1256" width="0" style="11" hidden="1" customWidth="1"/>
    <col min="1257" max="1257" width="11.83203125" style="11" customWidth="1"/>
    <col min="1258" max="1258" width="31.83203125" style="11" customWidth="1"/>
    <col min="1259" max="1259" width="12.1640625" style="11" customWidth="1"/>
    <col min="1260" max="1279" width="12" style="11"/>
    <col min="1280" max="1280" width="16.33203125" style="11" customWidth="1"/>
    <col min="1281" max="1281" width="14.6640625" style="11" customWidth="1"/>
    <col min="1282" max="1282" width="71.83203125" style="11" customWidth="1"/>
    <col min="1283" max="1283" width="23.1640625" style="11" customWidth="1"/>
    <col min="1284" max="1284" width="17.6640625" style="11" customWidth="1"/>
    <col min="1285" max="1285" width="19.33203125" style="11" customWidth="1"/>
    <col min="1286" max="1286" width="16.6640625" style="11" customWidth="1"/>
    <col min="1287" max="1287" width="19" style="11" customWidth="1"/>
    <col min="1288" max="1288" width="23.83203125" style="11" customWidth="1"/>
    <col min="1289" max="1290" width="21.1640625" style="11" customWidth="1"/>
    <col min="1291" max="1291" width="26.6640625" style="11" customWidth="1"/>
    <col min="1292" max="1292" width="33.5" style="11" customWidth="1"/>
    <col min="1293" max="1293" width="25" style="11" customWidth="1"/>
    <col min="1294" max="1294" width="26.33203125" style="11" customWidth="1"/>
    <col min="1295" max="1295" width="19.5" style="11" customWidth="1"/>
    <col min="1296" max="1296" width="21" style="11" customWidth="1"/>
    <col min="1297" max="1297" width="56.6640625" style="11" customWidth="1"/>
    <col min="1298" max="1298" width="14.6640625" style="11" customWidth="1"/>
    <col min="1299" max="1299" width="17.83203125" style="11" customWidth="1"/>
    <col min="1300" max="1303" width="14.6640625" style="11" customWidth="1"/>
    <col min="1304" max="1304" width="16.1640625" style="11" customWidth="1"/>
    <col min="1305" max="1305" width="17.5" style="11" customWidth="1"/>
    <col min="1306" max="1361" width="14.6640625" style="11" customWidth="1"/>
    <col min="1362" max="1362" width="21.6640625" style="11" customWidth="1"/>
    <col min="1363" max="1363" width="19.6640625" style="11" customWidth="1"/>
    <col min="1364" max="1498" width="9.1640625" style="11" customWidth="1"/>
    <col min="1499" max="1499" width="6" style="11" customWidth="1"/>
    <col min="1500" max="1500" width="11.1640625" style="11" customWidth="1"/>
    <col min="1501" max="1501" width="37.33203125" style="11" customWidth="1"/>
    <col min="1502" max="1502" width="14.1640625" style="11" customWidth="1"/>
    <col min="1503" max="1504" width="12" style="11" customWidth="1"/>
    <col min="1505" max="1505" width="17.83203125" style="11" customWidth="1"/>
    <col min="1506" max="1506" width="15.6640625" style="11" customWidth="1"/>
    <col min="1507" max="1512" width="0" style="11" hidden="1" customWidth="1"/>
    <col min="1513" max="1513" width="11.83203125" style="11" customWidth="1"/>
    <col min="1514" max="1514" width="31.83203125" style="11" customWidth="1"/>
    <col min="1515" max="1515" width="12.1640625" style="11" customWidth="1"/>
    <col min="1516" max="1535" width="12" style="11"/>
    <col min="1536" max="1536" width="16.33203125" style="11" customWidth="1"/>
    <col min="1537" max="1537" width="14.6640625" style="11" customWidth="1"/>
    <col min="1538" max="1538" width="71.83203125" style="11" customWidth="1"/>
    <col min="1539" max="1539" width="23.1640625" style="11" customWidth="1"/>
    <col min="1540" max="1540" width="17.6640625" style="11" customWidth="1"/>
    <col min="1541" max="1541" width="19.33203125" style="11" customWidth="1"/>
    <col min="1542" max="1542" width="16.6640625" style="11" customWidth="1"/>
    <col min="1543" max="1543" width="19" style="11" customWidth="1"/>
    <col min="1544" max="1544" width="23.83203125" style="11" customWidth="1"/>
    <col min="1545" max="1546" width="21.1640625" style="11" customWidth="1"/>
    <col min="1547" max="1547" width="26.6640625" style="11" customWidth="1"/>
    <col min="1548" max="1548" width="33.5" style="11" customWidth="1"/>
    <col min="1549" max="1549" width="25" style="11" customWidth="1"/>
    <col min="1550" max="1550" width="26.33203125" style="11" customWidth="1"/>
    <col min="1551" max="1551" width="19.5" style="11" customWidth="1"/>
    <col min="1552" max="1552" width="21" style="11" customWidth="1"/>
    <col min="1553" max="1553" width="56.6640625" style="11" customWidth="1"/>
    <col min="1554" max="1554" width="14.6640625" style="11" customWidth="1"/>
    <col min="1555" max="1555" width="17.83203125" style="11" customWidth="1"/>
    <col min="1556" max="1559" width="14.6640625" style="11" customWidth="1"/>
    <col min="1560" max="1560" width="16.1640625" style="11" customWidth="1"/>
    <col min="1561" max="1561" width="17.5" style="11" customWidth="1"/>
    <col min="1562" max="1617" width="14.6640625" style="11" customWidth="1"/>
    <col min="1618" max="1618" width="21.6640625" style="11" customWidth="1"/>
    <col min="1619" max="1619" width="19.6640625" style="11" customWidth="1"/>
    <col min="1620" max="1754" width="9.1640625" style="11" customWidth="1"/>
    <col min="1755" max="1755" width="6" style="11" customWidth="1"/>
    <col min="1756" max="1756" width="11.1640625" style="11" customWidth="1"/>
    <col min="1757" max="1757" width="37.33203125" style="11" customWidth="1"/>
    <col min="1758" max="1758" width="14.1640625" style="11" customWidth="1"/>
    <col min="1759" max="1760" width="12" style="11" customWidth="1"/>
    <col min="1761" max="1761" width="17.83203125" style="11" customWidth="1"/>
    <col min="1762" max="1762" width="15.6640625" style="11" customWidth="1"/>
    <col min="1763" max="1768" width="0" style="11" hidden="1" customWidth="1"/>
    <col min="1769" max="1769" width="11.83203125" style="11" customWidth="1"/>
    <col min="1770" max="1770" width="31.83203125" style="11" customWidth="1"/>
    <col min="1771" max="1771" width="12.1640625" style="11" customWidth="1"/>
    <col min="1772" max="1791" width="12" style="11"/>
    <col min="1792" max="1792" width="16.33203125" style="11" customWidth="1"/>
    <col min="1793" max="1793" width="14.6640625" style="11" customWidth="1"/>
    <col min="1794" max="1794" width="71.83203125" style="11" customWidth="1"/>
    <col min="1795" max="1795" width="23.1640625" style="11" customWidth="1"/>
    <col min="1796" max="1796" width="17.6640625" style="11" customWidth="1"/>
    <col min="1797" max="1797" width="19.33203125" style="11" customWidth="1"/>
    <col min="1798" max="1798" width="16.6640625" style="11" customWidth="1"/>
    <col min="1799" max="1799" width="19" style="11" customWidth="1"/>
    <col min="1800" max="1800" width="23.83203125" style="11" customWidth="1"/>
    <col min="1801" max="1802" width="21.1640625" style="11" customWidth="1"/>
    <col min="1803" max="1803" width="26.6640625" style="11" customWidth="1"/>
    <col min="1804" max="1804" width="33.5" style="11" customWidth="1"/>
    <col min="1805" max="1805" width="25" style="11" customWidth="1"/>
    <col min="1806" max="1806" width="26.33203125" style="11" customWidth="1"/>
    <col min="1807" max="1807" width="19.5" style="11" customWidth="1"/>
    <col min="1808" max="1808" width="21" style="11" customWidth="1"/>
    <col min="1809" max="1809" width="56.6640625" style="11" customWidth="1"/>
    <col min="1810" max="1810" width="14.6640625" style="11" customWidth="1"/>
    <col min="1811" max="1811" width="17.83203125" style="11" customWidth="1"/>
    <col min="1812" max="1815" width="14.6640625" style="11" customWidth="1"/>
    <col min="1816" max="1816" width="16.1640625" style="11" customWidth="1"/>
    <col min="1817" max="1817" width="17.5" style="11" customWidth="1"/>
    <col min="1818" max="1873" width="14.6640625" style="11" customWidth="1"/>
    <col min="1874" max="1874" width="21.6640625" style="11" customWidth="1"/>
    <col min="1875" max="1875" width="19.6640625" style="11" customWidth="1"/>
    <col min="1876" max="2010" width="9.1640625" style="11" customWidth="1"/>
    <col min="2011" max="2011" width="6" style="11" customWidth="1"/>
    <col min="2012" max="2012" width="11.1640625" style="11" customWidth="1"/>
    <col min="2013" max="2013" width="37.33203125" style="11" customWidth="1"/>
    <col min="2014" max="2014" width="14.1640625" style="11" customWidth="1"/>
    <col min="2015" max="2016" width="12" style="11" customWidth="1"/>
    <col min="2017" max="2017" width="17.83203125" style="11" customWidth="1"/>
    <col min="2018" max="2018" width="15.6640625" style="11" customWidth="1"/>
    <col min="2019" max="2024" width="0" style="11" hidden="1" customWidth="1"/>
    <col min="2025" max="2025" width="11.83203125" style="11" customWidth="1"/>
    <col min="2026" max="2026" width="31.83203125" style="11" customWidth="1"/>
    <col min="2027" max="2027" width="12.1640625" style="11" customWidth="1"/>
    <col min="2028" max="2047" width="12" style="11"/>
    <col min="2048" max="2048" width="16.33203125" style="11" customWidth="1"/>
    <col min="2049" max="2049" width="14.6640625" style="11" customWidth="1"/>
    <col min="2050" max="2050" width="71.83203125" style="11" customWidth="1"/>
    <col min="2051" max="2051" width="23.1640625" style="11" customWidth="1"/>
    <col min="2052" max="2052" width="17.6640625" style="11" customWidth="1"/>
    <col min="2053" max="2053" width="19.33203125" style="11" customWidth="1"/>
    <col min="2054" max="2054" width="16.6640625" style="11" customWidth="1"/>
    <col min="2055" max="2055" width="19" style="11" customWidth="1"/>
    <col min="2056" max="2056" width="23.83203125" style="11" customWidth="1"/>
    <col min="2057" max="2058" width="21.1640625" style="11" customWidth="1"/>
    <col min="2059" max="2059" width="26.6640625" style="11" customWidth="1"/>
    <col min="2060" max="2060" width="33.5" style="11" customWidth="1"/>
    <col min="2061" max="2061" width="25" style="11" customWidth="1"/>
    <col min="2062" max="2062" width="26.33203125" style="11" customWidth="1"/>
    <col min="2063" max="2063" width="19.5" style="11" customWidth="1"/>
    <col min="2064" max="2064" width="21" style="11" customWidth="1"/>
    <col min="2065" max="2065" width="56.6640625" style="11" customWidth="1"/>
    <col min="2066" max="2066" width="14.6640625" style="11" customWidth="1"/>
    <col min="2067" max="2067" width="17.83203125" style="11" customWidth="1"/>
    <col min="2068" max="2071" width="14.6640625" style="11" customWidth="1"/>
    <col min="2072" max="2072" width="16.1640625" style="11" customWidth="1"/>
    <col min="2073" max="2073" width="17.5" style="11" customWidth="1"/>
    <col min="2074" max="2129" width="14.6640625" style="11" customWidth="1"/>
    <col min="2130" max="2130" width="21.6640625" style="11" customWidth="1"/>
    <col min="2131" max="2131" width="19.6640625" style="11" customWidth="1"/>
    <col min="2132" max="2266" width="9.1640625" style="11" customWidth="1"/>
    <col min="2267" max="2267" width="6" style="11" customWidth="1"/>
    <col min="2268" max="2268" width="11.1640625" style="11" customWidth="1"/>
    <col min="2269" max="2269" width="37.33203125" style="11" customWidth="1"/>
    <col min="2270" max="2270" width="14.1640625" style="11" customWidth="1"/>
    <col min="2271" max="2272" width="12" style="11" customWidth="1"/>
    <col min="2273" max="2273" width="17.83203125" style="11" customWidth="1"/>
    <col min="2274" max="2274" width="15.6640625" style="11" customWidth="1"/>
    <col min="2275" max="2280" width="0" style="11" hidden="1" customWidth="1"/>
    <col min="2281" max="2281" width="11.83203125" style="11" customWidth="1"/>
    <col min="2282" max="2282" width="31.83203125" style="11" customWidth="1"/>
    <col min="2283" max="2283" width="12.1640625" style="11" customWidth="1"/>
    <col min="2284" max="2303" width="12" style="11"/>
    <col min="2304" max="2304" width="16.33203125" style="11" customWidth="1"/>
    <col min="2305" max="2305" width="14.6640625" style="11" customWidth="1"/>
    <col min="2306" max="2306" width="71.83203125" style="11" customWidth="1"/>
    <col min="2307" max="2307" width="23.1640625" style="11" customWidth="1"/>
    <col min="2308" max="2308" width="17.6640625" style="11" customWidth="1"/>
    <col min="2309" max="2309" width="19.33203125" style="11" customWidth="1"/>
    <col min="2310" max="2310" width="16.6640625" style="11" customWidth="1"/>
    <col min="2311" max="2311" width="19" style="11" customWidth="1"/>
    <col min="2312" max="2312" width="23.83203125" style="11" customWidth="1"/>
    <col min="2313" max="2314" width="21.1640625" style="11" customWidth="1"/>
    <col min="2315" max="2315" width="26.6640625" style="11" customWidth="1"/>
    <col min="2316" max="2316" width="33.5" style="11" customWidth="1"/>
    <col min="2317" max="2317" width="25" style="11" customWidth="1"/>
    <col min="2318" max="2318" width="26.33203125" style="11" customWidth="1"/>
    <col min="2319" max="2319" width="19.5" style="11" customWidth="1"/>
    <col min="2320" max="2320" width="21" style="11" customWidth="1"/>
    <col min="2321" max="2321" width="56.6640625" style="11" customWidth="1"/>
    <col min="2322" max="2322" width="14.6640625" style="11" customWidth="1"/>
    <col min="2323" max="2323" width="17.83203125" style="11" customWidth="1"/>
    <col min="2324" max="2327" width="14.6640625" style="11" customWidth="1"/>
    <col min="2328" max="2328" width="16.1640625" style="11" customWidth="1"/>
    <col min="2329" max="2329" width="17.5" style="11" customWidth="1"/>
    <col min="2330" max="2385" width="14.6640625" style="11" customWidth="1"/>
    <col min="2386" max="2386" width="21.6640625" style="11" customWidth="1"/>
    <col min="2387" max="2387" width="19.6640625" style="11" customWidth="1"/>
    <col min="2388" max="2522" width="9.1640625" style="11" customWidth="1"/>
    <col min="2523" max="2523" width="6" style="11" customWidth="1"/>
    <col min="2524" max="2524" width="11.1640625" style="11" customWidth="1"/>
    <col min="2525" max="2525" width="37.33203125" style="11" customWidth="1"/>
    <col min="2526" max="2526" width="14.1640625" style="11" customWidth="1"/>
    <col min="2527" max="2528" width="12" style="11" customWidth="1"/>
    <col min="2529" max="2529" width="17.83203125" style="11" customWidth="1"/>
    <col min="2530" max="2530" width="15.6640625" style="11" customWidth="1"/>
    <col min="2531" max="2536" width="0" style="11" hidden="1" customWidth="1"/>
    <col min="2537" max="2537" width="11.83203125" style="11" customWidth="1"/>
    <col min="2538" max="2538" width="31.83203125" style="11" customWidth="1"/>
    <col min="2539" max="2539" width="12.1640625" style="11" customWidth="1"/>
    <col min="2540" max="2559" width="12" style="11"/>
    <col min="2560" max="2560" width="16.33203125" style="11" customWidth="1"/>
    <col min="2561" max="2561" width="14.6640625" style="11" customWidth="1"/>
    <col min="2562" max="2562" width="71.83203125" style="11" customWidth="1"/>
    <col min="2563" max="2563" width="23.1640625" style="11" customWidth="1"/>
    <col min="2564" max="2564" width="17.6640625" style="11" customWidth="1"/>
    <col min="2565" max="2565" width="19.33203125" style="11" customWidth="1"/>
    <col min="2566" max="2566" width="16.6640625" style="11" customWidth="1"/>
    <col min="2567" max="2567" width="19" style="11" customWidth="1"/>
    <col min="2568" max="2568" width="23.83203125" style="11" customWidth="1"/>
    <col min="2569" max="2570" width="21.1640625" style="11" customWidth="1"/>
    <col min="2571" max="2571" width="26.6640625" style="11" customWidth="1"/>
    <col min="2572" max="2572" width="33.5" style="11" customWidth="1"/>
    <col min="2573" max="2573" width="25" style="11" customWidth="1"/>
    <col min="2574" max="2574" width="26.33203125" style="11" customWidth="1"/>
    <col min="2575" max="2575" width="19.5" style="11" customWidth="1"/>
    <col min="2576" max="2576" width="21" style="11" customWidth="1"/>
    <col min="2577" max="2577" width="56.6640625" style="11" customWidth="1"/>
    <col min="2578" max="2578" width="14.6640625" style="11" customWidth="1"/>
    <col min="2579" max="2579" width="17.83203125" style="11" customWidth="1"/>
    <col min="2580" max="2583" width="14.6640625" style="11" customWidth="1"/>
    <col min="2584" max="2584" width="16.1640625" style="11" customWidth="1"/>
    <col min="2585" max="2585" width="17.5" style="11" customWidth="1"/>
    <col min="2586" max="2641" width="14.6640625" style="11" customWidth="1"/>
    <col min="2642" max="2642" width="21.6640625" style="11" customWidth="1"/>
    <col min="2643" max="2643" width="19.6640625" style="11" customWidth="1"/>
    <col min="2644" max="2778" width="9.1640625" style="11" customWidth="1"/>
    <col min="2779" max="2779" width="6" style="11" customWidth="1"/>
    <col min="2780" max="2780" width="11.1640625" style="11" customWidth="1"/>
    <col min="2781" max="2781" width="37.33203125" style="11" customWidth="1"/>
    <col min="2782" max="2782" width="14.1640625" style="11" customWidth="1"/>
    <col min="2783" max="2784" width="12" style="11" customWidth="1"/>
    <col min="2785" max="2785" width="17.83203125" style="11" customWidth="1"/>
    <col min="2786" max="2786" width="15.6640625" style="11" customWidth="1"/>
    <col min="2787" max="2792" width="0" style="11" hidden="1" customWidth="1"/>
    <col min="2793" max="2793" width="11.83203125" style="11" customWidth="1"/>
    <col min="2794" max="2794" width="31.83203125" style="11" customWidth="1"/>
    <col min="2795" max="2795" width="12.1640625" style="11" customWidth="1"/>
    <col min="2796" max="2815" width="12" style="11"/>
    <col min="2816" max="2816" width="16.33203125" style="11" customWidth="1"/>
    <col min="2817" max="2817" width="14.6640625" style="11" customWidth="1"/>
    <col min="2818" max="2818" width="71.83203125" style="11" customWidth="1"/>
    <col min="2819" max="2819" width="23.1640625" style="11" customWidth="1"/>
    <col min="2820" max="2820" width="17.6640625" style="11" customWidth="1"/>
    <col min="2821" max="2821" width="19.33203125" style="11" customWidth="1"/>
    <col min="2822" max="2822" width="16.6640625" style="11" customWidth="1"/>
    <col min="2823" max="2823" width="19" style="11" customWidth="1"/>
    <col min="2824" max="2824" width="23.83203125" style="11" customWidth="1"/>
    <col min="2825" max="2826" width="21.1640625" style="11" customWidth="1"/>
    <col min="2827" max="2827" width="26.6640625" style="11" customWidth="1"/>
    <col min="2828" max="2828" width="33.5" style="11" customWidth="1"/>
    <col min="2829" max="2829" width="25" style="11" customWidth="1"/>
    <col min="2830" max="2830" width="26.33203125" style="11" customWidth="1"/>
    <col min="2831" max="2831" width="19.5" style="11" customWidth="1"/>
    <col min="2832" max="2832" width="21" style="11" customWidth="1"/>
    <col min="2833" max="2833" width="56.6640625" style="11" customWidth="1"/>
    <col min="2834" max="2834" width="14.6640625" style="11" customWidth="1"/>
    <col min="2835" max="2835" width="17.83203125" style="11" customWidth="1"/>
    <col min="2836" max="2839" width="14.6640625" style="11" customWidth="1"/>
    <col min="2840" max="2840" width="16.1640625" style="11" customWidth="1"/>
    <col min="2841" max="2841" width="17.5" style="11" customWidth="1"/>
    <col min="2842" max="2897" width="14.6640625" style="11" customWidth="1"/>
    <col min="2898" max="2898" width="21.6640625" style="11" customWidth="1"/>
    <col min="2899" max="2899" width="19.6640625" style="11" customWidth="1"/>
    <col min="2900" max="3034" width="9.1640625" style="11" customWidth="1"/>
    <col min="3035" max="3035" width="6" style="11" customWidth="1"/>
    <col min="3036" max="3036" width="11.1640625" style="11" customWidth="1"/>
    <col min="3037" max="3037" width="37.33203125" style="11" customWidth="1"/>
    <col min="3038" max="3038" width="14.1640625" style="11" customWidth="1"/>
    <col min="3039" max="3040" width="12" style="11" customWidth="1"/>
    <col min="3041" max="3041" width="17.83203125" style="11" customWidth="1"/>
    <col min="3042" max="3042" width="15.6640625" style="11" customWidth="1"/>
    <col min="3043" max="3048" width="0" style="11" hidden="1" customWidth="1"/>
    <col min="3049" max="3049" width="11.83203125" style="11" customWidth="1"/>
    <col min="3050" max="3050" width="31.83203125" style="11" customWidth="1"/>
    <col min="3051" max="3051" width="12.1640625" style="11" customWidth="1"/>
    <col min="3052" max="3071" width="12" style="11"/>
    <col min="3072" max="3072" width="16.33203125" style="11" customWidth="1"/>
    <col min="3073" max="3073" width="14.6640625" style="11" customWidth="1"/>
    <col min="3074" max="3074" width="71.83203125" style="11" customWidth="1"/>
    <col min="3075" max="3075" width="23.1640625" style="11" customWidth="1"/>
    <col min="3076" max="3076" width="17.6640625" style="11" customWidth="1"/>
    <col min="3077" max="3077" width="19.33203125" style="11" customWidth="1"/>
    <col min="3078" max="3078" width="16.6640625" style="11" customWidth="1"/>
    <col min="3079" max="3079" width="19" style="11" customWidth="1"/>
    <col min="3080" max="3080" width="23.83203125" style="11" customWidth="1"/>
    <col min="3081" max="3082" width="21.1640625" style="11" customWidth="1"/>
    <col min="3083" max="3083" width="26.6640625" style="11" customWidth="1"/>
    <col min="3084" max="3084" width="33.5" style="11" customWidth="1"/>
    <col min="3085" max="3085" width="25" style="11" customWidth="1"/>
    <col min="3086" max="3086" width="26.33203125" style="11" customWidth="1"/>
    <col min="3087" max="3087" width="19.5" style="11" customWidth="1"/>
    <col min="3088" max="3088" width="21" style="11" customWidth="1"/>
    <col min="3089" max="3089" width="56.6640625" style="11" customWidth="1"/>
    <col min="3090" max="3090" width="14.6640625" style="11" customWidth="1"/>
    <col min="3091" max="3091" width="17.83203125" style="11" customWidth="1"/>
    <col min="3092" max="3095" width="14.6640625" style="11" customWidth="1"/>
    <col min="3096" max="3096" width="16.1640625" style="11" customWidth="1"/>
    <col min="3097" max="3097" width="17.5" style="11" customWidth="1"/>
    <col min="3098" max="3153" width="14.6640625" style="11" customWidth="1"/>
    <col min="3154" max="3154" width="21.6640625" style="11" customWidth="1"/>
    <col min="3155" max="3155" width="19.6640625" style="11" customWidth="1"/>
    <col min="3156" max="3290" width="9.1640625" style="11" customWidth="1"/>
    <col min="3291" max="3291" width="6" style="11" customWidth="1"/>
    <col min="3292" max="3292" width="11.1640625" style="11" customWidth="1"/>
    <col min="3293" max="3293" width="37.33203125" style="11" customWidth="1"/>
    <col min="3294" max="3294" width="14.1640625" style="11" customWidth="1"/>
    <col min="3295" max="3296" width="12" style="11" customWidth="1"/>
    <col min="3297" max="3297" width="17.83203125" style="11" customWidth="1"/>
    <col min="3298" max="3298" width="15.6640625" style="11" customWidth="1"/>
    <col min="3299" max="3304" width="0" style="11" hidden="1" customWidth="1"/>
    <col min="3305" max="3305" width="11.83203125" style="11" customWidth="1"/>
    <col min="3306" max="3306" width="31.83203125" style="11" customWidth="1"/>
    <col min="3307" max="3307" width="12.1640625" style="11" customWidth="1"/>
    <col min="3308" max="3327" width="12" style="11"/>
    <col min="3328" max="3328" width="16.33203125" style="11" customWidth="1"/>
    <col min="3329" max="3329" width="14.6640625" style="11" customWidth="1"/>
    <col min="3330" max="3330" width="71.83203125" style="11" customWidth="1"/>
    <col min="3331" max="3331" width="23.1640625" style="11" customWidth="1"/>
    <col min="3332" max="3332" width="17.6640625" style="11" customWidth="1"/>
    <col min="3333" max="3333" width="19.33203125" style="11" customWidth="1"/>
    <col min="3334" max="3334" width="16.6640625" style="11" customWidth="1"/>
    <col min="3335" max="3335" width="19" style="11" customWidth="1"/>
    <col min="3336" max="3336" width="23.83203125" style="11" customWidth="1"/>
    <col min="3337" max="3338" width="21.1640625" style="11" customWidth="1"/>
    <col min="3339" max="3339" width="26.6640625" style="11" customWidth="1"/>
    <col min="3340" max="3340" width="33.5" style="11" customWidth="1"/>
    <col min="3341" max="3341" width="25" style="11" customWidth="1"/>
    <col min="3342" max="3342" width="26.33203125" style="11" customWidth="1"/>
    <col min="3343" max="3343" width="19.5" style="11" customWidth="1"/>
    <col min="3344" max="3344" width="21" style="11" customWidth="1"/>
    <col min="3345" max="3345" width="56.6640625" style="11" customWidth="1"/>
    <col min="3346" max="3346" width="14.6640625" style="11" customWidth="1"/>
    <col min="3347" max="3347" width="17.83203125" style="11" customWidth="1"/>
    <col min="3348" max="3351" width="14.6640625" style="11" customWidth="1"/>
    <col min="3352" max="3352" width="16.1640625" style="11" customWidth="1"/>
    <col min="3353" max="3353" width="17.5" style="11" customWidth="1"/>
    <col min="3354" max="3409" width="14.6640625" style="11" customWidth="1"/>
    <col min="3410" max="3410" width="21.6640625" style="11" customWidth="1"/>
    <col min="3411" max="3411" width="19.6640625" style="11" customWidth="1"/>
    <col min="3412" max="3546" width="9.1640625" style="11" customWidth="1"/>
    <col min="3547" max="3547" width="6" style="11" customWidth="1"/>
    <col min="3548" max="3548" width="11.1640625" style="11" customWidth="1"/>
    <col min="3549" max="3549" width="37.33203125" style="11" customWidth="1"/>
    <col min="3550" max="3550" width="14.1640625" style="11" customWidth="1"/>
    <col min="3551" max="3552" width="12" style="11" customWidth="1"/>
    <col min="3553" max="3553" width="17.83203125" style="11" customWidth="1"/>
    <col min="3554" max="3554" width="15.6640625" style="11" customWidth="1"/>
    <col min="3555" max="3560" width="0" style="11" hidden="1" customWidth="1"/>
    <col min="3561" max="3561" width="11.83203125" style="11" customWidth="1"/>
    <col min="3562" max="3562" width="31.83203125" style="11" customWidth="1"/>
    <col min="3563" max="3563" width="12.1640625" style="11" customWidth="1"/>
    <col min="3564" max="3583" width="12" style="11"/>
    <col min="3584" max="3584" width="16.33203125" style="11" customWidth="1"/>
    <col min="3585" max="3585" width="14.6640625" style="11" customWidth="1"/>
    <col min="3586" max="3586" width="71.83203125" style="11" customWidth="1"/>
    <col min="3587" max="3587" width="23.1640625" style="11" customWidth="1"/>
    <col min="3588" max="3588" width="17.6640625" style="11" customWidth="1"/>
    <col min="3589" max="3589" width="19.33203125" style="11" customWidth="1"/>
    <col min="3590" max="3590" width="16.6640625" style="11" customWidth="1"/>
    <col min="3591" max="3591" width="19" style="11" customWidth="1"/>
    <col min="3592" max="3592" width="23.83203125" style="11" customWidth="1"/>
    <col min="3593" max="3594" width="21.1640625" style="11" customWidth="1"/>
    <col min="3595" max="3595" width="26.6640625" style="11" customWidth="1"/>
    <col min="3596" max="3596" width="33.5" style="11" customWidth="1"/>
    <col min="3597" max="3597" width="25" style="11" customWidth="1"/>
    <col min="3598" max="3598" width="26.33203125" style="11" customWidth="1"/>
    <col min="3599" max="3599" width="19.5" style="11" customWidth="1"/>
    <col min="3600" max="3600" width="21" style="11" customWidth="1"/>
    <col min="3601" max="3601" width="56.6640625" style="11" customWidth="1"/>
    <col min="3602" max="3602" width="14.6640625" style="11" customWidth="1"/>
    <col min="3603" max="3603" width="17.83203125" style="11" customWidth="1"/>
    <col min="3604" max="3607" width="14.6640625" style="11" customWidth="1"/>
    <col min="3608" max="3608" width="16.1640625" style="11" customWidth="1"/>
    <col min="3609" max="3609" width="17.5" style="11" customWidth="1"/>
    <col min="3610" max="3665" width="14.6640625" style="11" customWidth="1"/>
    <col min="3666" max="3666" width="21.6640625" style="11" customWidth="1"/>
    <col min="3667" max="3667" width="19.6640625" style="11" customWidth="1"/>
    <col min="3668" max="3802" width="9.1640625" style="11" customWidth="1"/>
    <col min="3803" max="3803" width="6" style="11" customWidth="1"/>
    <col min="3804" max="3804" width="11.1640625" style="11" customWidth="1"/>
    <col min="3805" max="3805" width="37.33203125" style="11" customWidth="1"/>
    <col min="3806" max="3806" width="14.1640625" style="11" customWidth="1"/>
    <col min="3807" max="3808" width="12" style="11" customWidth="1"/>
    <col min="3809" max="3809" width="17.83203125" style="11" customWidth="1"/>
    <col min="3810" max="3810" width="15.6640625" style="11" customWidth="1"/>
    <col min="3811" max="3816" width="0" style="11" hidden="1" customWidth="1"/>
    <col min="3817" max="3817" width="11.83203125" style="11" customWidth="1"/>
    <col min="3818" max="3818" width="31.83203125" style="11" customWidth="1"/>
    <col min="3819" max="3819" width="12.1640625" style="11" customWidth="1"/>
    <col min="3820" max="3839" width="12" style="11"/>
    <col min="3840" max="3840" width="16.33203125" style="11" customWidth="1"/>
    <col min="3841" max="3841" width="14.6640625" style="11" customWidth="1"/>
    <col min="3842" max="3842" width="71.83203125" style="11" customWidth="1"/>
    <col min="3843" max="3843" width="23.1640625" style="11" customWidth="1"/>
    <col min="3844" max="3844" width="17.6640625" style="11" customWidth="1"/>
    <col min="3845" max="3845" width="19.33203125" style="11" customWidth="1"/>
    <col min="3846" max="3846" width="16.6640625" style="11" customWidth="1"/>
    <col min="3847" max="3847" width="19" style="11" customWidth="1"/>
    <col min="3848" max="3848" width="23.83203125" style="11" customWidth="1"/>
    <col min="3849" max="3850" width="21.1640625" style="11" customWidth="1"/>
    <col min="3851" max="3851" width="26.6640625" style="11" customWidth="1"/>
    <col min="3852" max="3852" width="33.5" style="11" customWidth="1"/>
    <col min="3853" max="3853" width="25" style="11" customWidth="1"/>
    <col min="3854" max="3854" width="26.33203125" style="11" customWidth="1"/>
    <col min="3855" max="3855" width="19.5" style="11" customWidth="1"/>
    <col min="3856" max="3856" width="21" style="11" customWidth="1"/>
    <col min="3857" max="3857" width="56.6640625" style="11" customWidth="1"/>
    <col min="3858" max="3858" width="14.6640625" style="11" customWidth="1"/>
    <col min="3859" max="3859" width="17.83203125" style="11" customWidth="1"/>
    <col min="3860" max="3863" width="14.6640625" style="11" customWidth="1"/>
    <col min="3864" max="3864" width="16.1640625" style="11" customWidth="1"/>
    <col min="3865" max="3865" width="17.5" style="11" customWidth="1"/>
    <col min="3866" max="3921" width="14.6640625" style="11" customWidth="1"/>
    <col min="3922" max="3922" width="21.6640625" style="11" customWidth="1"/>
    <col min="3923" max="3923" width="19.6640625" style="11" customWidth="1"/>
    <col min="3924" max="4058" width="9.1640625" style="11" customWidth="1"/>
    <col min="4059" max="4059" width="6" style="11" customWidth="1"/>
    <col min="4060" max="4060" width="11.1640625" style="11" customWidth="1"/>
    <col min="4061" max="4061" width="37.33203125" style="11" customWidth="1"/>
    <col min="4062" max="4062" width="14.1640625" style="11" customWidth="1"/>
    <col min="4063" max="4064" width="12" style="11" customWidth="1"/>
    <col min="4065" max="4065" width="17.83203125" style="11" customWidth="1"/>
    <col min="4066" max="4066" width="15.6640625" style="11" customWidth="1"/>
    <col min="4067" max="4072" width="0" style="11" hidden="1" customWidth="1"/>
    <col min="4073" max="4073" width="11.83203125" style="11" customWidth="1"/>
    <col min="4074" max="4074" width="31.83203125" style="11" customWidth="1"/>
    <col min="4075" max="4075" width="12.1640625" style="11" customWidth="1"/>
    <col min="4076" max="4095" width="12" style="11"/>
    <col min="4096" max="4096" width="16.33203125" style="11" customWidth="1"/>
    <col min="4097" max="4097" width="14.6640625" style="11" customWidth="1"/>
    <col min="4098" max="4098" width="71.83203125" style="11" customWidth="1"/>
    <col min="4099" max="4099" width="23.1640625" style="11" customWidth="1"/>
    <col min="4100" max="4100" width="17.6640625" style="11" customWidth="1"/>
    <col min="4101" max="4101" width="19.33203125" style="11" customWidth="1"/>
    <col min="4102" max="4102" width="16.6640625" style="11" customWidth="1"/>
    <col min="4103" max="4103" width="19" style="11" customWidth="1"/>
    <col min="4104" max="4104" width="23.83203125" style="11" customWidth="1"/>
    <col min="4105" max="4106" width="21.1640625" style="11" customWidth="1"/>
    <col min="4107" max="4107" width="26.6640625" style="11" customWidth="1"/>
    <col min="4108" max="4108" width="33.5" style="11" customWidth="1"/>
    <col min="4109" max="4109" width="25" style="11" customWidth="1"/>
    <col min="4110" max="4110" width="26.33203125" style="11" customWidth="1"/>
    <col min="4111" max="4111" width="19.5" style="11" customWidth="1"/>
    <col min="4112" max="4112" width="21" style="11" customWidth="1"/>
    <col min="4113" max="4113" width="56.6640625" style="11" customWidth="1"/>
    <col min="4114" max="4114" width="14.6640625" style="11" customWidth="1"/>
    <col min="4115" max="4115" width="17.83203125" style="11" customWidth="1"/>
    <col min="4116" max="4119" width="14.6640625" style="11" customWidth="1"/>
    <col min="4120" max="4120" width="16.1640625" style="11" customWidth="1"/>
    <col min="4121" max="4121" width="17.5" style="11" customWidth="1"/>
    <col min="4122" max="4177" width="14.6640625" style="11" customWidth="1"/>
    <col min="4178" max="4178" width="21.6640625" style="11" customWidth="1"/>
    <col min="4179" max="4179" width="19.6640625" style="11" customWidth="1"/>
    <col min="4180" max="4314" width="9.1640625" style="11" customWidth="1"/>
    <col min="4315" max="4315" width="6" style="11" customWidth="1"/>
    <col min="4316" max="4316" width="11.1640625" style="11" customWidth="1"/>
    <col min="4317" max="4317" width="37.33203125" style="11" customWidth="1"/>
    <col min="4318" max="4318" width="14.1640625" style="11" customWidth="1"/>
    <col min="4319" max="4320" width="12" style="11" customWidth="1"/>
    <col min="4321" max="4321" width="17.83203125" style="11" customWidth="1"/>
    <col min="4322" max="4322" width="15.6640625" style="11" customWidth="1"/>
    <col min="4323" max="4328" width="0" style="11" hidden="1" customWidth="1"/>
    <col min="4329" max="4329" width="11.83203125" style="11" customWidth="1"/>
    <col min="4330" max="4330" width="31.83203125" style="11" customWidth="1"/>
    <col min="4331" max="4331" width="12.1640625" style="11" customWidth="1"/>
    <col min="4332" max="4351" width="12" style="11"/>
    <col min="4352" max="4352" width="16.33203125" style="11" customWidth="1"/>
    <col min="4353" max="4353" width="14.6640625" style="11" customWidth="1"/>
    <col min="4354" max="4354" width="71.83203125" style="11" customWidth="1"/>
    <col min="4355" max="4355" width="23.1640625" style="11" customWidth="1"/>
    <col min="4356" max="4356" width="17.6640625" style="11" customWidth="1"/>
    <col min="4357" max="4357" width="19.33203125" style="11" customWidth="1"/>
    <col min="4358" max="4358" width="16.6640625" style="11" customWidth="1"/>
    <col min="4359" max="4359" width="19" style="11" customWidth="1"/>
    <col min="4360" max="4360" width="23.83203125" style="11" customWidth="1"/>
    <col min="4361" max="4362" width="21.1640625" style="11" customWidth="1"/>
    <col min="4363" max="4363" width="26.6640625" style="11" customWidth="1"/>
    <col min="4364" max="4364" width="33.5" style="11" customWidth="1"/>
    <col min="4365" max="4365" width="25" style="11" customWidth="1"/>
    <col min="4366" max="4366" width="26.33203125" style="11" customWidth="1"/>
    <col min="4367" max="4367" width="19.5" style="11" customWidth="1"/>
    <col min="4368" max="4368" width="21" style="11" customWidth="1"/>
    <col min="4369" max="4369" width="56.6640625" style="11" customWidth="1"/>
    <col min="4370" max="4370" width="14.6640625" style="11" customWidth="1"/>
    <col min="4371" max="4371" width="17.83203125" style="11" customWidth="1"/>
    <col min="4372" max="4375" width="14.6640625" style="11" customWidth="1"/>
    <col min="4376" max="4376" width="16.1640625" style="11" customWidth="1"/>
    <col min="4377" max="4377" width="17.5" style="11" customWidth="1"/>
    <col min="4378" max="4433" width="14.6640625" style="11" customWidth="1"/>
    <col min="4434" max="4434" width="21.6640625" style="11" customWidth="1"/>
    <col min="4435" max="4435" width="19.6640625" style="11" customWidth="1"/>
    <col min="4436" max="4570" width="9.1640625" style="11" customWidth="1"/>
    <col min="4571" max="4571" width="6" style="11" customWidth="1"/>
    <col min="4572" max="4572" width="11.1640625" style="11" customWidth="1"/>
    <col min="4573" max="4573" width="37.33203125" style="11" customWidth="1"/>
    <col min="4574" max="4574" width="14.1640625" style="11" customWidth="1"/>
    <col min="4575" max="4576" width="12" style="11" customWidth="1"/>
    <col min="4577" max="4577" width="17.83203125" style="11" customWidth="1"/>
    <col min="4578" max="4578" width="15.6640625" style="11" customWidth="1"/>
    <col min="4579" max="4584" width="0" style="11" hidden="1" customWidth="1"/>
    <col min="4585" max="4585" width="11.83203125" style="11" customWidth="1"/>
    <col min="4586" max="4586" width="31.83203125" style="11" customWidth="1"/>
    <col min="4587" max="4587" width="12.1640625" style="11" customWidth="1"/>
    <col min="4588" max="4607" width="12" style="11"/>
    <col min="4608" max="4608" width="16.33203125" style="11" customWidth="1"/>
    <col min="4609" max="4609" width="14.6640625" style="11" customWidth="1"/>
    <col min="4610" max="4610" width="71.83203125" style="11" customWidth="1"/>
    <col min="4611" max="4611" width="23.1640625" style="11" customWidth="1"/>
    <col min="4612" max="4612" width="17.6640625" style="11" customWidth="1"/>
    <col min="4613" max="4613" width="19.33203125" style="11" customWidth="1"/>
    <col min="4614" max="4614" width="16.6640625" style="11" customWidth="1"/>
    <col min="4615" max="4615" width="19" style="11" customWidth="1"/>
    <col min="4616" max="4616" width="23.83203125" style="11" customWidth="1"/>
    <col min="4617" max="4618" width="21.1640625" style="11" customWidth="1"/>
    <col min="4619" max="4619" width="26.6640625" style="11" customWidth="1"/>
    <col min="4620" max="4620" width="33.5" style="11" customWidth="1"/>
    <col min="4621" max="4621" width="25" style="11" customWidth="1"/>
    <col min="4622" max="4622" width="26.33203125" style="11" customWidth="1"/>
    <col min="4623" max="4623" width="19.5" style="11" customWidth="1"/>
    <col min="4624" max="4624" width="21" style="11" customWidth="1"/>
    <col min="4625" max="4625" width="56.6640625" style="11" customWidth="1"/>
    <col min="4626" max="4626" width="14.6640625" style="11" customWidth="1"/>
    <col min="4627" max="4627" width="17.83203125" style="11" customWidth="1"/>
    <col min="4628" max="4631" width="14.6640625" style="11" customWidth="1"/>
    <col min="4632" max="4632" width="16.1640625" style="11" customWidth="1"/>
    <col min="4633" max="4633" width="17.5" style="11" customWidth="1"/>
    <col min="4634" max="4689" width="14.6640625" style="11" customWidth="1"/>
    <col min="4690" max="4690" width="21.6640625" style="11" customWidth="1"/>
    <col min="4691" max="4691" width="19.6640625" style="11" customWidth="1"/>
    <col min="4692" max="4826" width="9.1640625" style="11" customWidth="1"/>
    <col min="4827" max="4827" width="6" style="11" customWidth="1"/>
    <col min="4828" max="4828" width="11.1640625" style="11" customWidth="1"/>
    <col min="4829" max="4829" width="37.33203125" style="11" customWidth="1"/>
    <col min="4830" max="4830" width="14.1640625" style="11" customWidth="1"/>
    <col min="4831" max="4832" width="12" style="11" customWidth="1"/>
    <col min="4833" max="4833" width="17.83203125" style="11" customWidth="1"/>
    <col min="4834" max="4834" width="15.6640625" style="11" customWidth="1"/>
    <col min="4835" max="4840" width="0" style="11" hidden="1" customWidth="1"/>
    <col min="4841" max="4841" width="11.83203125" style="11" customWidth="1"/>
    <col min="4842" max="4842" width="31.83203125" style="11" customWidth="1"/>
    <col min="4843" max="4843" width="12.1640625" style="11" customWidth="1"/>
    <col min="4844" max="4863" width="12" style="11"/>
    <col min="4864" max="4864" width="16.33203125" style="11" customWidth="1"/>
    <col min="4865" max="4865" width="14.6640625" style="11" customWidth="1"/>
    <col min="4866" max="4866" width="71.83203125" style="11" customWidth="1"/>
    <col min="4867" max="4867" width="23.1640625" style="11" customWidth="1"/>
    <col min="4868" max="4868" width="17.6640625" style="11" customWidth="1"/>
    <col min="4869" max="4869" width="19.33203125" style="11" customWidth="1"/>
    <col min="4870" max="4870" width="16.6640625" style="11" customWidth="1"/>
    <col min="4871" max="4871" width="19" style="11" customWidth="1"/>
    <col min="4872" max="4872" width="23.83203125" style="11" customWidth="1"/>
    <col min="4873" max="4874" width="21.1640625" style="11" customWidth="1"/>
    <col min="4875" max="4875" width="26.6640625" style="11" customWidth="1"/>
    <col min="4876" max="4876" width="33.5" style="11" customWidth="1"/>
    <col min="4877" max="4877" width="25" style="11" customWidth="1"/>
    <col min="4878" max="4878" width="26.33203125" style="11" customWidth="1"/>
    <col min="4879" max="4879" width="19.5" style="11" customWidth="1"/>
    <col min="4880" max="4880" width="21" style="11" customWidth="1"/>
    <col min="4881" max="4881" width="56.6640625" style="11" customWidth="1"/>
    <col min="4882" max="4882" width="14.6640625" style="11" customWidth="1"/>
    <col min="4883" max="4883" width="17.83203125" style="11" customWidth="1"/>
    <col min="4884" max="4887" width="14.6640625" style="11" customWidth="1"/>
    <col min="4888" max="4888" width="16.1640625" style="11" customWidth="1"/>
    <col min="4889" max="4889" width="17.5" style="11" customWidth="1"/>
    <col min="4890" max="4945" width="14.6640625" style="11" customWidth="1"/>
    <col min="4946" max="4946" width="21.6640625" style="11" customWidth="1"/>
    <col min="4947" max="4947" width="19.6640625" style="11" customWidth="1"/>
    <col min="4948" max="5082" width="9.1640625" style="11" customWidth="1"/>
    <col min="5083" max="5083" width="6" style="11" customWidth="1"/>
    <col min="5084" max="5084" width="11.1640625" style="11" customWidth="1"/>
    <col min="5085" max="5085" width="37.33203125" style="11" customWidth="1"/>
    <col min="5086" max="5086" width="14.1640625" style="11" customWidth="1"/>
    <col min="5087" max="5088" width="12" style="11" customWidth="1"/>
    <col min="5089" max="5089" width="17.83203125" style="11" customWidth="1"/>
    <col min="5090" max="5090" width="15.6640625" style="11" customWidth="1"/>
    <col min="5091" max="5096" width="0" style="11" hidden="1" customWidth="1"/>
    <col min="5097" max="5097" width="11.83203125" style="11" customWidth="1"/>
    <col min="5098" max="5098" width="31.83203125" style="11" customWidth="1"/>
    <col min="5099" max="5099" width="12.1640625" style="11" customWidth="1"/>
    <col min="5100" max="5119" width="12" style="11"/>
    <col min="5120" max="5120" width="16.33203125" style="11" customWidth="1"/>
    <col min="5121" max="5121" width="14.6640625" style="11" customWidth="1"/>
    <col min="5122" max="5122" width="71.83203125" style="11" customWidth="1"/>
    <col min="5123" max="5123" width="23.1640625" style="11" customWidth="1"/>
    <col min="5124" max="5124" width="17.6640625" style="11" customWidth="1"/>
    <col min="5125" max="5125" width="19.33203125" style="11" customWidth="1"/>
    <col min="5126" max="5126" width="16.6640625" style="11" customWidth="1"/>
    <col min="5127" max="5127" width="19" style="11" customWidth="1"/>
    <col min="5128" max="5128" width="23.83203125" style="11" customWidth="1"/>
    <col min="5129" max="5130" width="21.1640625" style="11" customWidth="1"/>
    <col min="5131" max="5131" width="26.6640625" style="11" customWidth="1"/>
    <col min="5132" max="5132" width="33.5" style="11" customWidth="1"/>
    <col min="5133" max="5133" width="25" style="11" customWidth="1"/>
    <col min="5134" max="5134" width="26.33203125" style="11" customWidth="1"/>
    <col min="5135" max="5135" width="19.5" style="11" customWidth="1"/>
    <col min="5136" max="5136" width="21" style="11" customWidth="1"/>
    <col min="5137" max="5137" width="56.6640625" style="11" customWidth="1"/>
    <col min="5138" max="5138" width="14.6640625" style="11" customWidth="1"/>
    <col min="5139" max="5139" width="17.83203125" style="11" customWidth="1"/>
    <col min="5140" max="5143" width="14.6640625" style="11" customWidth="1"/>
    <col min="5144" max="5144" width="16.1640625" style="11" customWidth="1"/>
    <col min="5145" max="5145" width="17.5" style="11" customWidth="1"/>
    <col min="5146" max="5201" width="14.6640625" style="11" customWidth="1"/>
    <col min="5202" max="5202" width="21.6640625" style="11" customWidth="1"/>
    <col min="5203" max="5203" width="19.6640625" style="11" customWidth="1"/>
    <col min="5204" max="5338" width="9.1640625" style="11" customWidth="1"/>
    <col min="5339" max="5339" width="6" style="11" customWidth="1"/>
    <col min="5340" max="5340" width="11.1640625" style="11" customWidth="1"/>
    <col min="5341" max="5341" width="37.33203125" style="11" customWidth="1"/>
    <col min="5342" max="5342" width="14.1640625" style="11" customWidth="1"/>
    <col min="5343" max="5344" width="12" style="11" customWidth="1"/>
    <col min="5345" max="5345" width="17.83203125" style="11" customWidth="1"/>
    <col min="5346" max="5346" width="15.6640625" style="11" customWidth="1"/>
    <col min="5347" max="5352" width="0" style="11" hidden="1" customWidth="1"/>
    <col min="5353" max="5353" width="11.83203125" style="11" customWidth="1"/>
    <col min="5354" max="5354" width="31.83203125" style="11" customWidth="1"/>
    <col min="5355" max="5355" width="12.1640625" style="11" customWidth="1"/>
    <col min="5356" max="5375" width="12" style="11"/>
    <col min="5376" max="5376" width="16.33203125" style="11" customWidth="1"/>
    <col min="5377" max="5377" width="14.6640625" style="11" customWidth="1"/>
    <col min="5378" max="5378" width="71.83203125" style="11" customWidth="1"/>
    <col min="5379" max="5379" width="23.1640625" style="11" customWidth="1"/>
    <col min="5380" max="5380" width="17.6640625" style="11" customWidth="1"/>
    <col min="5381" max="5381" width="19.33203125" style="11" customWidth="1"/>
    <col min="5382" max="5382" width="16.6640625" style="11" customWidth="1"/>
    <col min="5383" max="5383" width="19" style="11" customWidth="1"/>
    <col min="5384" max="5384" width="23.83203125" style="11" customWidth="1"/>
    <col min="5385" max="5386" width="21.1640625" style="11" customWidth="1"/>
    <col min="5387" max="5387" width="26.6640625" style="11" customWidth="1"/>
    <col min="5388" max="5388" width="33.5" style="11" customWidth="1"/>
    <col min="5389" max="5389" width="25" style="11" customWidth="1"/>
    <col min="5390" max="5390" width="26.33203125" style="11" customWidth="1"/>
    <col min="5391" max="5391" width="19.5" style="11" customWidth="1"/>
    <col min="5392" max="5392" width="21" style="11" customWidth="1"/>
    <col min="5393" max="5393" width="56.6640625" style="11" customWidth="1"/>
    <col min="5394" max="5394" width="14.6640625" style="11" customWidth="1"/>
    <col min="5395" max="5395" width="17.83203125" style="11" customWidth="1"/>
    <col min="5396" max="5399" width="14.6640625" style="11" customWidth="1"/>
    <col min="5400" max="5400" width="16.1640625" style="11" customWidth="1"/>
    <col min="5401" max="5401" width="17.5" style="11" customWidth="1"/>
    <col min="5402" max="5457" width="14.6640625" style="11" customWidth="1"/>
    <col min="5458" max="5458" width="21.6640625" style="11" customWidth="1"/>
    <col min="5459" max="5459" width="19.6640625" style="11" customWidth="1"/>
    <col min="5460" max="5594" width="9.1640625" style="11" customWidth="1"/>
    <col min="5595" max="5595" width="6" style="11" customWidth="1"/>
    <col min="5596" max="5596" width="11.1640625" style="11" customWidth="1"/>
    <col min="5597" max="5597" width="37.33203125" style="11" customWidth="1"/>
    <col min="5598" max="5598" width="14.1640625" style="11" customWidth="1"/>
    <col min="5599" max="5600" width="12" style="11" customWidth="1"/>
    <col min="5601" max="5601" width="17.83203125" style="11" customWidth="1"/>
    <col min="5602" max="5602" width="15.6640625" style="11" customWidth="1"/>
    <col min="5603" max="5608" width="0" style="11" hidden="1" customWidth="1"/>
    <col min="5609" max="5609" width="11.83203125" style="11" customWidth="1"/>
    <col min="5610" max="5610" width="31.83203125" style="11" customWidth="1"/>
    <col min="5611" max="5611" width="12.1640625" style="11" customWidth="1"/>
    <col min="5612" max="5631" width="12" style="11"/>
    <col min="5632" max="5632" width="16.33203125" style="11" customWidth="1"/>
    <col min="5633" max="5633" width="14.6640625" style="11" customWidth="1"/>
    <col min="5634" max="5634" width="71.83203125" style="11" customWidth="1"/>
    <col min="5635" max="5635" width="23.1640625" style="11" customWidth="1"/>
    <col min="5636" max="5636" width="17.6640625" style="11" customWidth="1"/>
    <col min="5637" max="5637" width="19.33203125" style="11" customWidth="1"/>
    <col min="5638" max="5638" width="16.6640625" style="11" customWidth="1"/>
    <col min="5639" max="5639" width="19" style="11" customWidth="1"/>
    <col min="5640" max="5640" width="23.83203125" style="11" customWidth="1"/>
    <col min="5641" max="5642" width="21.1640625" style="11" customWidth="1"/>
    <col min="5643" max="5643" width="26.6640625" style="11" customWidth="1"/>
    <col min="5644" max="5644" width="33.5" style="11" customWidth="1"/>
    <col min="5645" max="5645" width="25" style="11" customWidth="1"/>
    <col min="5646" max="5646" width="26.33203125" style="11" customWidth="1"/>
    <col min="5647" max="5647" width="19.5" style="11" customWidth="1"/>
    <col min="5648" max="5648" width="21" style="11" customWidth="1"/>
    <col min="5649" max="5649" width="56.6640625" style="11" customWidth="1"/>
    <col min="5650" max="5650" width="14.6640625" style="11" customWidth="1"/>
    <col min="5651" max="5651" width="17.83203125" style="11" customWidth="1"/>
    <col min="5652" max="5655" width="14.6640625" style="11" customWidth="1"/>
    <col min="5656" max="5656" width="16.1640625" style="11" customWidth="1"/>
    <col min="5657" max="5657" width="17.5" style="11" customWidth="1"/>
    <col min="5658" max="5713" width="14.6640625" style="11" customWidth="1"/>
    <col min="5714" max="5714" width="21.6640625" style="11" customWidth="1"/>
    <col min="5715" max="5715" width="19.6640625" style="11" customWidth="1"/>
    <col min="5716" max="5850" width="9.1640625" style="11" customWidth="1"/>
    <col min="5851" max="5851" width="6" style="11" customWidth="1"/>
    <col min="5852" max="5852" width="11.1640625" style="11" customWidth="1"/>
    <col min="5853" max="5853" width="37.33203125" style="11" customWidth="1"/>
    <col min="5854" max="5854" width="14.1640625" style="11" customWidth="1"/>
    <col min="5855" max="5856" width="12" style="11" customWidth="1"/>
    <col min="5857" max="5857" width="17.83203125" style="11" customWidth="1"/>
    <col min="5858" max="5858" width="15.6640625" style="11" customWidth="1"/>
    <col min="5859" max="5864" width="0" style="11" hidden="1" customWidth="1"/>
    <col min="5865" max="5865" width="11.83203125" style="11" customWidth="1"/>
    <col min="5866" max="5866" width="31.83203125" style="11" customWidth="1"/>
    <col min="5867" max="5867" width="12.1640625" style="11" customWidth="1"/>
    <col min="5868" max="5887" width="12" style="11"/>
    <col min="5888" max="5888" width="16.33203125" style="11" customWidth="1"/>
    <col min="5889" max="5889" width="14.6640625" style="11" customWidth="1"/>
    <col min="5890" max="5890" width="71.83203125" style="11" customWidth="1"/>
    <col min="5891" max="5891" width="23.1640625" style="11" customWidth="1"/>
    <col min="5892" max="5892" width="17.6640625" style="11" customWidth="1"/>
    <col min="5893" max="5893" width="19.33203125" style="11" customWidth="1"/>
    <col min="5894" max="5894" width="16.6640625" style="11" customWidth="1"/>
    <col min="5895" max="5895" width="19" style="11" customWidth="1"/>
    <col min="5896" max="5896" width="23.83203125" style="11" customWidth="1"/>
    <col min="5897" max="5898" width="21.1640625" style="11" customWidth="1"/>
    <col min="5899" max="5899" width="26.6640625" style="11" customWidth="1"/>
    <col min="5900" max="5900" width="33.5" style="11" customWidth="1"/>
    <col min="5901" max="5901" width="25" style="11" customWidth="1"/>
    <col min="5902" max="5902" width="26.33203125" style="11" customWidth="1"/>
    <col min="5903" max="5903" width="19.5" style="11" customWidth="1"/>
    <col min="5904" max="5904" width="21" style="11" customWidth="1"/>
    <col min="5905" max="5905" width="56.6640625" style="11" customWidth="1"/>
    <col min="5906" max="5906" width="14.6640625" style="11" customWidth="1"/>
    <col min="5907" max="5907" width="17.83203125" style="11" customWidth="1"/>
    <col min="5908" max="5911" width="14.6640625" style="11" customWidth="1"/>
    <col min="5912" max="5912" width="16.1640625" style="11" customWidth="1"/>
    <col min="5913" max="5913" width="17.5" style="11" customWidth="1"/>
    <col min="5914" max="5969" width="14.6640625" style="11" customWidth="1"/>
    <col min="5970" max="5970" width="21.6640625" style="11" customWidth="1"/>
    <col min="5971" max="5971" width="19.6640625" style="11" customWidth="1"/>
    <col min="5972" max="6106" width="9.1640625" style="11" customWidth="1"/>
    <col min="6107" max="6107" width="6" style="11" customWidth="1"/>
    <col min="6108" max="6108" width="11.1640625" style="11" customWidth="1"/>
    <col min="6109" max="6109" width="37.33203125" style="11" customWidth="1"/>
    <col min="6110" max="6110" width="14.1640625" style="11" customWidth="1"/>
    <col min="6111" max="6112" width="12" style="11" customWidth="1"/>
    <col min="6113" max="6113" width="17.83203125" style="11" customWidth="1"/>
    <col min="6114" max="6114" width="15.6640625" style="11" customWidth="1"/>
    <col min="6115" max="6120" width="0" style="11" hidden="1" customWidth="1"/>
    <col min="6121" max="6121" width="11.83203125" style="11" customWidth="1"/>
    <col min="6122" max="6122" width="31.83203125" style="11" customWidth="1"/>
    <col min="6123" max="6123" width="12.1640625" style="11" customWidth="1"/>
    <col min="6124" max="6143" width="12" style="11"/>
    <col min="6144" max="6144" width="16.33203125" style="11" customWidth="1"/>
    <col min="6145" max="6145" width="14.6640625" style="11" customWidth="1"/>
    <col min="6146" max="6146" width="71.83203125" style="11" customWidth="1"/>
    <col min="6147" max="6147" width="23.1640625" style="11" customWidth="1"/>
    <col min="6148" max="6148" width="17.6640625" style="11" customWidth="1"/>
    <col min="6149" max="6149" width="19.33203125" style="11" customWidth="1"/>
    <col min="6150" max="6150" width="16.6640625" style="11" customWidth="1"/>
    <col min="6151" max="6151" width="19" style="11" customWidth="1"/>
    <col min="6152" max="6152" width="23.83203125" style="11" customWidth="1"/>
    <col min="6153" max="6154" width="21.1640625" style="11" customWidth="1"/>
    <col min="6155" max="6155" width="26.6640625" style="11" customWidth="1"/>
    <col min="6156" max="6156" width="33.5" style="11" customWidth="1"/>
    <col min="6157" max="6157" width="25" style="11" customWidth="1"/>
    <col min="6158" max="6158" width="26.33203125" style="11" customWidth="1"/>
    <col min="6159" max="6159" width="19.5" style="11" customWidth="1"/>
    <col min="6160" max="6160" width="21" style="11" customWidth="1"/>
    <col min="6161" max="6161" width="56.6640625" style="11" customWidth="1"/>
    <col min="6162" max="6162" width="14.6640625" style="11" customWidth="1"/>
    <col min="6163" max="6163" width="17.83203125" style="11" customWidth="1"/>
    <col min="6164" max="6167" width="14.6640625" style="11" customWidth="1"/>
    <col min="6168" max="6168" width="16.1640625" style="11" customWidth="1"/>
    <col min="6169" max="6169" width="17.5" style="11" customWidth="1"/>
    <col min="6170" max="6225" width="14.6640625" style="11" customWidth="1"/>
    <col min="6226" max="6226" width="21.6640625" style="11" customWidth="1"/>
    <col min="6227" max="6227" width="19.6640625" style="11" customWidth="1"/>
    <col min="6228" max="6362" width="9.1640625" style="11" customWidth="1"/>
    <col min="6363" max="6363" width="6" style="11" customWidth="1"/>
    <col min="6364" max="6364" width="11.1640625" style="11" customWidth="1"/>
    <col min="6365" max="6365" width="37.33203125" style="11" customWidth="1"/>
    <col min="6366" max="6366" width="14.1640625" style="11" customWidth="1"/>
    <col min="6367" max="6368" width="12" style="11" customWidth="1"/>
    <col min="6369" max="6369" width="17.83203125" style="11" customWidth="1"/>
    <col min="6370" max="6370" width="15.6640625" style="11" customWidth="1"/>
    <col min="6371" max="6376" width="0" style="11" hidden="1" customWidth="1"/>
    <col min="6377" max="6377" width="11.83203125" style="11" customWidth="1"/>
    <col min="6378" max="6378" width="31.83203125" style="11" customWidth="1"/>
    <col min="6379" max="6379" width="12.1640625" style="11" customWidth="1"/>
    <col min="6380" max="6399" width="12" style="11"/>
    <col min="6400" max="6400" width="16.33203125" style="11" customWidth="1"/>
    <col min="6401" max="6401" width="14.6640625" style="11" customWidth="1"/>
    <col min="6402" max="6402" width="71.83203125" style="11" customWidth="1"/>
    <col min="6403" max="6403" width="23.1640625" style="11" customWidth="1"/>
    <col min="6404" max="6404" width="17.6640625" style="11" customWidth="1"/>
    <col min="6405" max="6405" width="19.33203125" style="11" customWidth="1"/>
    <col min="6406" max="6406" width="16.6640625" style="11" customWidth="1"/>
    <col min="6407" max="6407" width="19" style="11" customWidth="1"/>
    <col min="6408" max="6408" width="23.83203125" style="11" customWidth="1"/>
    <col min="6409" max="6410" width="21.1640625" style="11" customWidth="1"/>
    <col min="6411" max="6411" width="26.6640625" style="11" customWidth="1"/>
    <col min="6412" max="6412" width="33.5" style="11" customWidth="1"/>
    <col min="6413" max="6413" width="25" style="11" customWidth="1"/>
    <col min="6414" max="6414" width="26.33203125" style="11" customWidth="1"/>
    <col min="6415" max="6415" width="19.5" style="11" customWidth="1"/>
    <col min="6416" max="6416" width="21" style="11" customWidth="1"/>
    <col min="6417" max="6417" width="56.6640625" style="11" customWidth="1"/>
    <col min="6418" max="6418" width="14.6640625" style="11" customWidth="1"/>
    <col min="6419" max="6419" width="17.83203125" style="11" customWidth="1"/>
    <col min="6420" max="6423" width="14.6640625" style="11" customWidth="1"/>
    <col min="6424" max="6424" width="16.1640625" style="11" customWidth="1"/>
    <col min="6425" max="6425" width="17.5" style="11" customWidth="1"/>
    <col min="6426" max="6481" width="14.6640625" style="11" customWidth="1"/>
    <col min="6482" max="6482" width="21.6640625" style="11" customWidth="1"/>
    <col min="6483" max="6483" width="19.6640625" style="11" customWidth="1"/>
    <col min="6484" max="6618" width="9.1640625" style="11" customWidth="1"/>
    <col min="6619" max="6619" width="6" style="11" customWidth="1"/>
    <col min="6620" max="6620" width="11.1640625" style="11" customWidth="1"/>
    <col min="6621" max="6621" width="37.33203125" style="11" customWidth="1"/>
    <col min="6622" max="6622" width="14.1640625" style="11" customWidth="1"/>
    <col min="6623" max="6624" width="12" style="11" customWidth="1"/>
    <col min="6625" max="6625" width="17.83203125" style="11" customWidth="1"/>
    <col min="6626" max="6626" width="15.6640625" style="11" customWidth="1"/>
    <col min="6627" max="6632" width="0" style="11" hidden="1" customWidth="1"/>
    <col min="6633" max="6633" width="11.83203125" style="11" customWidth="1"/>
    <col min="6634" max="6634" width="31.83203125" style="11" customWidth="1"/>
    <col min="6635" max="6635" width="12.1640625" style="11" customWidth="1"/>
    <col min="6636" max="6655" width="12" style="11"/>
    <col min="6656" max="6656" width="16.33203125" style="11" customWidth="1"/>
    <col min="6657" max="6657" width="14.6640625" style="11" customWidth="1"/>
    <col min="6658" max="6658" width="71.83203125" style="11" customWidth="1"/>
    <col min="6659" max="6659" width="23.1640625" style="11" customWidth="1"/>
    <col min="6660" max="6660" width="17.6640625" style="11" customWidth="1"/>
    <col min="6661" max="6661" width="19.33203125" style="11" customWidth="1"/>
    <col min="6662" max="6662" width="16.6640625" style="11" customWidth="1"/>
    <col min="6663" max="6663" width="19" style="11" customWidth="1"/>
    <col min="6664" max="6664" width="23.83203125" style="11" customWidth="1"/>
    <col min="6665" max="6666" width="21.1640625" style="11" customWidth="1"/>
    <col min="6667" max="6667" width="26.6640625" style="11" customWidth="1"/>
    <col min="6668" max="6668" width="33.5" style="11" customWidth="1"/>
    <col min="6669" max="6669" width="25" style="11" customWidth="1"/>
    <col min="6670" max="6670" width="26.33203125" style="11" customWidth="1"/>
    <col min="6671" max="6671" width="19.5" style="11" customWidth="1"/>
    <col min="6672" max="6672" width="21" style="11" customWidth="1"/>
    <col min="6673" max="6673" width="56.6640625" style="11" customWidth="1"/>
    <col min="6674" max="6674" width="14.6640625" style="11" customWidth="1"/>
    <col min="6675" max="6675" width="17.83203125" style="11" customWidth="1"/>
    <col min="6676" max="6679" width="14.6640625" style="11" customWidth="1"/>
    <col min="6680" max="6680" width="16.1640625" style="11" customWidth="1"/>
    <col min="6681" max="6681" width="17.5" style="11" customWidth="1"/>
    <col min="6682" max="6737" width="14.6640625" style="11" customWidth="1"/>
    <col min="6738" max="6738" width="21.6640625" style="11" customWidth="1"/>
    <col min="6739" max="6739" width="19.6640625" style="11" customWidth="1"/>
    <col min="6740" max="6874" width="9.1640625" style="11" customWidth="1"/>
    <col min="6875" max="6875" width="6" style="11" customWidth="1"/>
    <col min="6876" max="6876" width="11.1640625" style="11" customWidth="1"/>
    <col min="6877" max="6877" width="37.33203125" style="11" customWidth="1"/>
    <col min="6878" max="6878" width="14.1640625" style="11" customWidth="1"/>
    <col min="6879" max="6880" width="12" style="11" customWidth="1"/>
    <col min="6881" max="6881" width="17.83203125" style="11" customWidth="1"/>
    <col min="6882" max="6882" width="15.6640625" style="11" customWidth="1"/>
    <col min="6883" max="6888" width="0" style="11" hidden="1" customWidth="1"/>
    <col min="6889" max="6889" width="11.83203125" style="11" customWidth="1"/>
    <col min="6890" max="6890" width="31.83203125" style="11" customWidth="1"/>
    <col min="6891" max="6891" width="12.1640625" style="11" customWidth="1"/>
    <col min="6892" max="6911" width="12" style="11"/>
    <col min="6912" max="6912" width="16.33203125" style="11" customWidth="1"/>
    <col min="6913" max="6913" width="14.6640625" style="11" customWidth="1"/>
    <col min="6914" max="6914" width="71.83203125" style="11" customWidth="1"/>
    <col min="6915" max="6915" width="23.1640625" style="11" customWidth="1"/>
    <col min="6916" max="6916" width="17.6640625" style="11" customWidth="1"/>
    <col min="6917" max="6917" width="19.33203125" style="11" customWidth="1"/>
    <col min="6918" max="6918" width="16.6640625" style="11" customWidth="1"/>
    <col min="6919" max="6919" width="19" style="11" customWidth="1"/>
    <col min="6920" max="6920" width="23.83203125" style="11" customWidth="1"/>
    <col min="6921" max="6922" width="21.1640625" style="11" customWidth="1"/>
    <col min="6923" max="6923" width="26.6640625" style="11" customWidth="1"/>
    <col min="6924" max="6924" width="33.5" style="11" customWidth="1"/>
    <col min="6925" max="6925" width="25" style="11" customWidth="1"/>
    <col min="6926" max="6926" width="26.33203125" style="11" customWidth="1"/>
    <col min="6927" max="6927" width="19.5" style="11" customWidth="1"/>
    <col min="6928" max="6928" width="21" style="11" customWidth="1"/>
    <col min="6929" max="6929" width="56.6640625" style="11" customWidth="1"/>
    <col min="6930" max="6930" width="14.6640625" style="11" customWidth="1"/>
    <col min="6931" max="6931" width="17.83203125" style="11" customWidth="1"/>
    <col min="6932" max="6935" width="14.6640625" style="11" customWidth="1"/>
    <col min="6936" max="6936" width="16.1640625" style="11" customWidth="1"/>
    <col min="6937" max="6937" width="17.5" style="11" customWidth="1"/>
    <col min="6938" max="6993" width="14.6640625" style="11" customWidth="1"/>
    <col min="6994" max="6994" width="21.6640625" style="11" customWidth="1"/>
    <col min="6995" max="6995" width="19.6640625" style="11" customWidth="1"/>
    <col min="6996" max="7130" width="9.1640625" style="11" customWidth="1"/>
    <col min="7131" max="7131" width="6" style="11" customWidth="1"/>
    <col min="7132" max="7132" width="11.1640625" style="11" customWidth="1"/>
    <col min="7133" max="7133" width="37.33203125" style="11" customWidth="1"/>
    <col min="7134" max="7134" width="14.1640625" style="11" customWidth="1"/>
    <col min="7135" max="7136" width="12" style="11" customWidth="1"/>
    <col min="7137" max="7137" width="17.83203125" style="11" customWidth="1"/>
    <col min="7138" max="7138" width="15.6640625" style="11" customWidth="1"/>
    <col min="7139" max="7144" width="0" style="11" hidden="1" customWidth="1"/>
    <col min="7145" max="7145" width="11.83203125" style="11" customWidth="1"/>
    <col min="7146" max="7146" width="31.83203125" style="11" customWidth="1"/>
    <col min="7147" max="7147" width="12.1640625" style="11" customWidth="1"/>
    <col min="7148" max="7167" width="12" style="11"/>
    <col min="7168" max="7168" width="16.33203125" style="11" customWidth="1"/>
    <col min="7169" max="7169" width="14.6640625" style="11" customWidth="1"/>
    <col min="7170" max="7170" width="71.83203125" style="11" customWidth="1"/>
    <col min="7171" max="7171" width="23.1640625" style="11" customWidth="1"/>
    <col min="7172" max="7172" width="17.6640625" style="11" customWidth="1"/>
    <col min="7173" max="7173" width="19.33203125" style="11" customWidth="1"/>
    <col min="7174" max="7174" width="16.6640625" style="11" customWidth="1"/>
    <col min="7175" max="7175" width="19" style="11" customWidth="1"/>
    <col min="7176" max="7176" width="23.83203125" style="11" customWidth="1"/>
    <col min="7177" max="7178" width="21.1640625" style="11" customWidth="1"/>
    <col min="7179" max="7179" width="26.6640625" style="11" customWidth="1"/>
    <col min="7180" max="7180" width="33.5" style="11" customWidth="1"/>
    <col min="7181" max="7181" width="25" style="11" customWidth="1"/>
    <col min="7182" max="7182" width="26.33203125" style="11" customWidth="1"/>
    <col min="7183" max="7183" width="19.5" style="11" customWidth="1"/>
    <col min="7184" max="7184" width="21" style="11" customWidth="1"/>
    <col min="7185" max="7185" width="56.6640625" style="11" customWidth="1"/>
    <col min="7186" max="7186" width="14.6640625" style="11" customWidth="1"/>
    <col min="7187" max="7187" width="17.83203125" style="11" customWidth="1"/>
    <col min="7188" max="7191" width="14.6640625" style="11" customWidth="1"/>
    <col min="7192" max="7192" width="16.1640625" style="11" customWidth="1"/>
    <col min="7193" max="7193" width="17.5" style="11" customWidth="1"/>
    <col min="7194" max="7249" width="14.6640625" style="11" customWidth="1"/>
    <col min="7250" max="7250" width="21.6640625" style="11" customWidth="1"/>
    <col min="7251" max="7251" width="19.6640625" style="11" customWidth="1"/>
    <col min="7252" max="7386" width="9.1640625" style="11" customWidth="1"/>
    <col min="7387" max="7387" width="6" style="11" customWidth="1"/>
    <col min="7388" max="7388" width="11.1640625" style="11" customWidth="1"/>
    <col min="7389" max="7389" width="37.33203125" style="11" customWidth="1"/>
    <col min="7390" max="7390" width="14.1640625" style="11" customWidth="1"/>
    <col min="7391" max="7392" width="12" style="11" customWidth="1"/>
    <col min="7393" max="7393" width="17.83203125" style="11" customWidth="1"/>
    <col min="7394" max="7394" width="15.6640625" style="11" customWidth="1"/>
    <col min="7395" max="7400" width="0" style="11" hidden="1" customWidth="1"/>
    <col min="7401" max="7401" width="11.83203125" style="11" customWidth="1"/>
    <col min="7402" max="7402" width="31.83203125" style="11" customWidth="1"/>
    <col min="7403" max="7403" width="12.1640625" style="11" customWidth="1"/>
    <col min="7404" max="7423" width="12" style="11"/>
    <col min="7424" max="7424" width="16.33203125" style="11" customWidth="1"/>
    <col min="7425" max="7425" width="14.6640625" style="11" customWidth="1"/>
    <col min="7426" max="7426" width="71.83203125" style="11" customWidth="1"/>
    <col min="7427" max="7427" width="23.1640625" style="11" customWidth="1"/>
    <col min="7428" max="7428" width="17.6640625" style="11" customWidth="1"/>
    <col min="7429" max="7429" width="19.33203125" style="11" customWidth="1"/>
    <col min="7430" max="7430" width="16.6640625" style="11" customWidth="1"/>
    <col min="7431" max="7431" width="19" style="11" customWidth="1"/>
    <col min="7432" max="7432" width="23.83203125" style="11" customWidth="1"/>
    <col min="7433" max="7434" width="21.1640625" style="11" customWidth="1"/>
    <col min="7435" max="7435" width="26.6640625" style="11" customWidth="1"/>
    <col min="7436" max="7436" width="33.5" style="11" customWidth="1"/>
    <col min="7437" max="7437" width="25" style="11" customWidth="1"/>
    <col min="7438" max="7438" width="26.33203125" style="11" customWidth="1"/>
    <col min="7439" max="7439" width="19.5" style="11" customWidth="1"/>
    <col min="7440" max="7440" width="21" style="11" customWidth="1"/>
    <col min="7441" max="7441" width="56.6640625" style="11" customWidth="1"/>
    <col min="7442" max="7442" width="14.6640625" style="11" customWidth="1"/>
    <col min="7443" max="7443" width="17.83203125" style="11" customWidth="1"/>
    <col min="7444" max="7447" width="14.6640625" style="11" customWidth="1"/>
    <col min="7448" max="7448" width="16.1640625" style="11" customWidth="1"/>
    <col min="7449" max="7449" width="17.5" style="11" customWidth="1"/>
    <col min="7450" max="7505" width="14.6640625" style="11" customWidth="1"/>
    <col min="7506" max="7506" width="21.6640625" style="11" customWidth="1"/>
    <col min="7507" max="7507" width="19.6640625" style="11" customWidth="1"/>
    <col min="7508" max="7642" width="9.1640625" style="11" customWidth="1"/>
    <col min="7643" max="7643" width="6" style="11" customWidth="1"/>
    <col min="7644" max="7644" width="11.1640625" style="11" customWidth="1"/>
    <col min="7645" max="7645" width="37.33203125" style="11" customWidth="1"/>
    <col min="7646" max="7646" width="14.1640625" style="11" customWidth="1"/>
    <col min="7647" max="7648" width="12" style="11" customWidth="1"/>
    <col min="7649" max="7649" width="17.83203125" style="11" customWidth="1"/>
    <col min="7650" max="7650" width="15.6640625" style="11" customWidth="1"/>
    <col min="7651" max="7656" width="0" style="11" hidden="1" customWidth="1"/>
    <col min="7657" max="7657" width="11.83203125" style="11" customWidth="1"/>
    <col min="7658" max="7658" width="31.83203125" style="11" customWidth="1"/>
    <col min="7659" max="7659" width="12.1640625" style="11" customWidth="1"/>
    <col min="7660" max="7679" width="12" style="11"/>
    <col min="7680" max="7680" width="16.33203125" style="11" customWidth="1"/>
    <col min="7681" max="7681" width="14.6640625" style="11" customWidth="1"/>
    <col min="7682" max="7682" width="71.83203125" style="11" customWidth="1"/>
    <col min="7683" max="7683" width="23.1640625" style="11" customWidth="1"/>
    <col min="7684" max="7684" width="17.6640625" style="11" customWidth="1"/>
    <col min="7685" max="7685" width="19.33203125" style="11" customWidth="1"/>
    <col min="7686" max="7686" width="16.6640625" style="11" customWidth="1"/>
    <col min="7687" max="7687" width="19" style="11" customWidth="1"/>
    <col min="7688" max="7688" width="23.83203125" style="11" customWidth="1"/>
    <col min="7689" max="7690" width="21.1640625" style="11" customWidth="1"/>
    <col min="7691" max="7691" width="26.6640625" style="11" customWidth="1"/>
    <col min="7692" max="7692" width="33.5" style="11" customWidth="1"/>
    <col min="7693" max="7693" width="25" style="11" customWidth="1"/>
    <col min="7694" max="7694" width="26.33203125" style="11" customWidth="1"/>
    <col min="7695" max="7695" width="19.5" style="11" customWidth="1"/>
    <col min="7696" max="7696" width="21" style="11" customWidth="1"/>
    <col min="7697" max="7697" width="56.6640625" style="11" customWidth="1"/>
    <col min="7698" max="7698" width="14.6640625" style="11" customWidth="1"/>
    <col min="7699" max="7699" width="17.83203125" style="11" customWidth="1"/>
    <col min="7700" max="7703" width="14.6640625" style="11" customWidth="1"/>
    <col min="7704" max="7704" width="16.1640625" style="11" customWidth="1"/>
    <col min="7705" max="7705" width="17.5" style="11" customWidth="1"/>
    <col min="7706" max="7761" width="14.6640625" style="11" customWidth="1"/>
    <col min="7762" max="7762" width="21.6640625" style="11" customWidth="1"/>
    <col min="7763" max="7763" width="19.6640625" style="11" customWidth="1"/>
    <col min="7764" max="7898" width="9.1640625" style="11" customWidth="1"/>
    <col min="7899" max="7899" width="6" style="11" customWidth="1"/>
    <col min="7900" max="7900" width="11.1640625" style="11" customWidth="1"/>
    <col min="7901" max="7901" width="37.33203125" style="11" customWidth="1"/>
    <col min="7902" max="7902" width="14.1640625" style="11" customWidth="1"/>
    <col min="7903" max="7904" width="12" style="11" customWidth="1"/>
    <col min="7905" max="7905" width="17.83203125" style="11" customWidth="1"/>
    <col min="7906" max="7906" width="15.6640625" style="11" customWidth="1"/>
    <col min="7907" max="7912" width="0" style="11" hidden="1" customWidth="1"/>
    <col min="7913" max="7913" width="11.83203125" style="11" customWidth="1"/>
    <col min="7914" max="7914" width="31.83203125" style="11" customWidth="1"/>
    <col min="7915" max="7915" width="12.1640625" style="11" customWidth="1"/>
    <col min="7916" max="7935" width="12" style="11"/>
    <col min="7936" max="7936" width="16.33203125" style="11" customWidth="1"/>
    <col min="7937" max="7937" width="14.6640625" style="11" customWidth="1"/>
    <col min="7938" max="7938" width="71.83203125" style="11" customWidth="1"/>
    <col min="7939" max="7939" width="23.1640625" style="11" customWidth="1"/>
    <col min="7940" max="7940" width="17.6640625" style="11" customWidth="1"/>
    <col min="7941" max="7941" width="19.33203125" style="11" customWidth="1"/>
    <col min="7942" max="7942" width="16.6640625" style="11" customWidth="1"/>
    <col min="7943" max="7943" width="19" style="11" customWidth="1"/>
    <col min="7944" max="7944" width="23.83203125" style="11" customWidth="1"/>
    <col min="7945" max="7946" width="21.1640625" style="11" customWidth="1"/>
    <col min="7947" max="7947" width="26.6640625" style="11" customWidth="1"/>
    <col min="7948" max="7948" width="33.5" style="11" customWidth="1"/>
    <col min="7949" max="7949" width="25" style="11" customWidth="1"/>
    <col min="7950" max="7950" width="26.33203125" style="11" customWidth="1"/>
    <col min="7951" max="7951" width="19.5" style="11" customWidth="1"/>
    <col min="7952" max="7952" width="21" style="11" customWidth="1"/>
    <col min="7953" max="7953" width="56.6640625" style="11" customWidth="1"/>
    <col min="7954" max="7954" width="14.6640625" style="11" customWidth="1"/>
    <col min="7955" max="7955" width="17.83203125" style="11" customWidth="1"/>
    <col min="7956" max="7959" width="14.6640625" style="11" customWidth="1"/>
    <col min="7960" max="7960" width="16.1640625" style="11" customWidth="1"/>
    <col min="7961" max="7961" width="17.5" style="11" customWidth="1"/>
    <col min="7962" max="8017" width="14.6640625" style="11" customWidth="1"/>
    <col min="8018" max="8018" width="21.6640625" style="11" customWidth="1"/>
    <col min="8019" max="8019" width="19.6640625" style="11" customWidth="1"/>
    <col min="8020" max="8154" width="9.1640625" style="11" customWidth="1"/>
    <col min="8155" max="8155" width="6" style="11" customWidth="1"/>
    <col min="8156" max="8156" width="11.1640625" style="11" customWidth="1"/>
    <col min="8157" max="8157" width="37.33203125" style="11" customWidth="1"/>
    <col min="8158" max="8158" width="14.1640625" style="11" customWidth="1"/>
    <col min="8159" max="8160" width="12" style="11" customWidth="1"/>
    <col min="8161" max="8161" width="17.83203125" style="11" customWidth="1"/>
    <col min="8162" max="8162" width="15.6640625" style="11" customWidth="1"/>
    <col min="8163" max="8168" width="0" style="11" hidden="1" customWidth="1"/>
    <col min="8169" max="8169" width="11.83203125" style="11" customWidth="1"/>
    <col min="8170" max="8170" width="31.83203125" style="11" customWidth="1"/>
    <col min="8171" max="8171" width="12.1640625" style="11" customWidth="1"/>
    <col min="8172" max="8191" width="12" style="11"/>
    <col min="8192" max="8192" width="16.33203125" style="11" customWidth="1"/>
    <col min="8193" max="8193" width="14.6640625" style="11" customWidth="1"/>
    <col min="8194" max="8194" width="71.83203125" style="11" customWidth="1"/>
    <col min="8195" max="8195" width="23.1640625" style="11" customWidth="1"/>
    <col min="8196" max="8196" width="17.6640625" style="11" customWidth="1"/>
    <col min="8197" max="8197" width="19.33203125" style="11" customWidth="1"/>
    <col min="8198" max="8198" width="16.6640625" style="11" customWidth="1"/>
    <col min="8199" max="8199" width="19" style="11" customWidth="1"/>
    <col min="8200" max="8200" width="23.83203125" style="11" customWidth="1"/>
    <col min="8201" max="8202" width="21.1640625" style="11" customWidth="1"/>
    <col min="8203" max="8203" width="26.6640625" style="11" customWidth="1"/>
    <col min="8204" max="8204" width="33.5" style="11" customWidth="1"/>
    <col min="8205" max="8205" width="25" style="11" customWidth="1"/>
    <col min="8206" max="8206" width="26.33203125" style="11" customWidth="1"/>
    <col min="8207" max="8207" width="19.5" style="11" customWidth="1"/>
    <col min="8208" max="8208" width="21" style="11" customWidth="1"/>
    <col min="8209" max="8209" width="56.6640625" style="11" customWidth="1"/>
    <col min="8210" max="8210" width="14.6640625" style="11" customWidth="1"/>
    <col min="8211" max="8211" width="17.83203125" style="11" customWidth="1"/>
    <col min="8212" max="8215" width="14.6640625" style="11" customWidth="1"/>
    <col min="8216" max="8216" width="16.1640625" style="11" customWidth="1"/>
    <col min="8217" max="8217" width="17.5" style="11" customWidth="1"/>
    <col min="8218" max="8273" width="14.6640625" style="11" customWidth="1"/>
    <col min="8274" max="8274" width="21.6640625" style="11" customWidth="1"/>
    <col min="8275" max="8275" width="19.6640625" style="11" customWidth="1"/>
    <col min="8276" max="8410" width="9.1640625" style="11" customWidth="1"/>
    <col min="8411" max="8411" width="6" style="11" customWidth="1"/>
    <col min="8412" max="8412" width="11.1640625" style="11" customWidth="1"/>
    <col min="8413" max="8413" width="37.33203125" style="11" customWidth="1"/>
    <col min="8414" max="8414" width="14.1640625" style="11" customWidth="1"/>
    <col min="8415" max="8416" width="12" style="11" customWidth="1"/>
    <col min="8417" max="8417" width="17.83203125" style="11" customWidth="1"/>
    <col min="8418" max="8418" width="15.6640625" style="11" customWidth="1"/>
    <col min="8419" max="8424" width="0" style="11" hidden="1" customWidth="1"/>
    <col min="8425" max="8425" width="11.83203125" style="11" customWidth="1"/>
    <col min="8426" max="8426" width="31.83203125" style="11" customWidth="1"/>
    <col min="8427" max="8427" width="12.1640625" style="11" customWidth="1"/>
    <col min="8428" max="8447" width="12" style="11"/>
    <col min="8448" max="8448" width="16.33203125" style="11" customWidth="1"/>
    <col min="8449" max="8449" width="14.6640625" style="11" customWidth="1"/>
    <col min="8450" max="8450" width="71.83203125" style="11" customWidth="1"/>
    <col min="8451" max="8451" width="23.1640625" style="11" customWidth="1"/>
    <col min="8452" max="8452" width="17.6640625" style="11" customWidth="1"/>
    <col min="8453" max="8453" width="19.33203125" style="11" customWidth="1"/>
    <col min="8454" max="8454" width="16.6640625" style="11" customWidth="1"/>
    <col min="8455" max="8455" width="19" style="11" customWidth="1"/>
    <col min="8456" max="8456" width="23.83203125" style="11" customWidth="1"/>
    <col min="8457" max="8458" width="21.1640625" style="11" customWidth="1"/>
    <col min="8459" max="8459" width="26.6640625" style="11" customWidth="1"/>
    <col min="8460" max="8460" width="33.5" style="11" customWidth="1"/>
    <col min="8461" max="8461" width="25" style="11" customWidth="1"/>
    <col min="8462" max="8462" width="26.33203125" style="11" customWidth="1"/>
    <col min="8463" max="8463" width="19.5" style="11" customWidth="1"/>
    <col min="8464" max="8464" width="21" style="11" customWidth="1"/>
    <col min="8465" max="8465" width="56.6640625" style="11" customWidth="1"/>
    <col min="8466" max="8466" width="14.6640625" style="11" customWidth="1"/>
    <col min="8467" max="8467" width="17.83203125" style="11" customWidth="1"/>
    <col min="8468" max="8471" width="14.6640625" style="11" customWidth="1"/>
    <col min="8472" max="8472" width="16.1640625" style="11" customWidth="1"/>
    <col min="8473" max="8473" width="17.5" style="11" customWidth="1"/>
    <col min="8474" max="8529" width="14.6640625" style="11" customWidth="1"/>
    <col min="8530" max="8530" width="21.6640625" style="11" customWidth="1"/>
    <col min="8531" max="8531" width="19.6640625" style="11" customWidth="1"/>
    <col min="8532" max="8666" width="9.1640625" style="11" customWidth="1"/>
    <col min="8667" max="8667" width="6" style="11" customWidth="1"/>
    <col min="8668" max="8668" width="11.1640625" style="11" customWidth="1"/>
    <col min="8669" max="8669" width="37.33203125" style="11" customWidth="1"/>
    <col min="8670" max="8670" width="14.1640625" style="11" customWidth="1"/>
    <col min="8671" max="8672" width="12" style="11" customWidth="1"/>
    <col min="8673" max="8673" width="17.83203125" style="11" customWidth="1"/>
    <col min="8674" max="8674" width="15.6640625" style="11" customWidth="1"/>
    <col min="8675" max="8680" width="0" style="11" hidden="1" customWidth="1"/>
    <col min="8681" max="8681" width="11.83203125" style="11" customWidth="1"/>
    <col min="8682" max="8682" width="31.83203125" style="11" customWidth="1"/>
    <col min="8683" max="8683" width="12.1640625" style="11" customWidth="1"/>
    <col min="8684" max="8703" width="12" style="11"/>
    <col min="8704" max="8704" width="16.33203125" style="11" customWidth="1"/>
    <col min="8705" max="8705" width="14.6640625" style="11" customWidth="1"/>
    <col min="8706" max="8706" width="71.83203125" style="11" customWidth="1"/>
    <col min="8707" max="8707" width="23.1640625" style="11" customWidth="1"/>
    <col min="8708" max="8708" width="17.6640625" style="11" customWidth="1"/>
    <col min="8709" max="8709" width="19.33203125" style="11" customWidth="1"/>
    <col min="8710" max="8710" width="16.6640625" style="11" customWidth="1"/>
    <col min="8711" max="8711" width="19" style="11" customWidth="1"/>
    <col min="8712" max="8712" width="23.83203125" style="11" customWidth="1"/>
    <col min="8713" max="8714" width="21.1640625" style="11" customWidth="1"/>
    <col min="8715" max="8715" width="26.6640625" style="11" customWidth="1"/>
    <col min="8716" max="8716" width="33.5" style="11" customWidth="1"/>
    <col min="8717" max="8717" width="25" style="11" customWidth="1"/>
    <col min="8718" max="8718" width="26.33203125" style="11" customWidth="1"/>
    <col min="8719" max="8719" width="19.5" style="11" customWidth="1"/>
    <col min="8720" max="8720" width="21" style="11" customWidth="1"/>
    <col min="8721" max="8721" width="56.6640625" style="11" customWidth="1"/>
    <col min="8722" max="8722" width="14.6640625" style="11" customWidth="1"/>
    <col min="8723" max="8723" width="17.83203125" style="11" customWidth="1"/>
    <col min="8724" max="8727" width="14.6640625" style="11" customWidth="1"/>
    <col min="8728" max="8728" width="16.1640625" style="11" customWidth="1"/>
    <col min="8729" max="8729" width="17.5" style="11" customWidth="1"/>
    <col min="8730" max="8785" width="14.6640625" style="11" customWidth="1"/>
    <col min="8786" max="8786" width="21.6640625" style="11" customWidth="1"/>
    <col min="8787" max="8787" width="19.6640625" style="11" customWidth="1"/>
    <col min="8788" max="8922" width="9.1640625" style="11" customWidth="1"/>
    <col min="8923" max="8923" width="6" style="11" customWidth="1"/>
    <col min="8924" max="8924" width="11.1640625" style="11" customWidth="1"/>
    <col min="8925" max="8925" width="37.33203125" style="11" customWidth="1"/>
    <col min="8926" max="8926" width="14.1640625" style="11" customWidth="1"/>
    <col min="8927" max="8928" width="12" style="11" customWidth="1"/>
    <col min="8929" max="8929" width="17.83203125" style="11" customWidth="1"/>
    <col min="8930" max="8930" width="15.6640625" style="11" customWidth="1"/>
    <col min="8931" max="8936" width="0" style="11" hidden="1" customWidth="1"/>
    <col min="8937" max="8937" width="11.83203125" style="11" customWidth="1"/>
    <col min="8938" max="8938" width="31.83203125" style="11" customWidth="1"/>
    <col min="8939" max="8939" width="12.1640625" style="11" customWidth="1"/>
    <col min="8940" max="8959" width="12" style="11"/>
    <col min="8960" max="8960" width="16.33203125" style="11" customWidth="1"/>
    <col min="8961" max="8961" width="14.6640625" style="11" customWidth="1"/>
    <col min="8962" max="8962" width="71.83203125" style="11" customWidth="1"/>
    <col min="8963" max="8963" width="23.1640625" style="11" customWidth="1"/>
    <col min="8964" max="8964" width="17.6640625" style="11" customWidth="1"/>
    <col min="8965" max="8965" width="19.33203125" style="11" customWidth="1"/>
    <col min="8966" max="8966" width="16.6640625" style="11" customWidth="1"/>
    <col min="8967" max="8967" width="19" style="11" customWidth="1"/>
    <col min="8968" max="8968" width="23.83203125" style="11" customWidth="1"/>
    <col min="8969" max="8970" width="21.1640625" style="11" customWidth="1"/>
    <col min="8971" max="8971" width="26.6640625" style="11" customWidth="1"/>
    <col min="8972" max="8972" width="33.5" style="11" customWidth="1"/>
    <col min="8973" max="8973" width="25" style="11" customWidth="1"/>
    <col min="8974" max="8974" width="26.33203125" style="11" customWidth="1"/>
    <col min="8975" max="8975" width="19.5" style="11" customWidth="1"/>
    <col min="8976" max="8976" width="21" style="11" customWidth="1"/>
    <col min="8977" max="8977" width="56.6640625" style="11" customWidth="1"/>
    <col min="8978" max="8978" width="14.6640625" style="11" customWidth="1"/>
    <col min="8979" max="8979" width="17.83203125" style="11" customWidth="1"/>
    <col min="8980" max="8983" width="14.6640625" style="11" customWidth="1"/>
    <col min="8984" max="8984" width="16.1640625" style="11" customWidth="1"/>
    <col min="8985" max="8985" width="17.5" style="11" customWidth="1"/>
    <col min="8986" max="9041" width="14.6640625" style="11" customWidth="1"/>
    <col min="9042" max="9042" width="21.6640625" style="11" customWidth="1"/>
    <col min="9043" max="9043" width="19.6640625" style="11" customWidth="1"/>
    <col min="9044" max="9178" width="9.1640625" style="11" customWidth="1"/>
    <col min="9179" max="9179" width="6" style="11" customWidth="1"/>
    <col min="9180" max="9180" width="11.1640625" style="11" customWidth="1"/>
    <col min="9181" max="9181" width="37.33203125" style="11" customWidth="1"/>
    <col min="9182" max="9182" width="14.1640625" style="11" customWidth="1"/>
    <col min="9183" max="9184" width="12" style="11" customWidth="1"/>
    <col min="9185" max="9185" width="17.83203125" style="11" customWidth="1"/>
    <col min="9186" max="9186" width="15.6640625" style="11" customWidth="1"/>
    <col min="9187" max="9192" width="0" style="11" hidden="1" customWidth="1"/>
    <col min="9193" max="9193" width="11.83203125" style="11" customWidth="1"/>
    <col min="9194" max="9194" width="31.83203125" style="11" customWidth="1"/>
    <col min="9195" max="9195" width="12.1640625" style="11" customWidth="1"/>
    <col min="9196" max="9215" width="12" style="11"/>
    <col min="9216" max="9216" width="16.33203125" style="11" customWidth="1"/>
    <col min="9217" max="9217" width="14.6640625" style="11" customWidth="1"/>
    <col min="9218" max="9218" width="71.83203125" style="11" customWidth="1"/>
    <col min="9219" max="9219" width="23.1640625" style="11" customWidth="1"/>
    <col min="9220" max="9220" width="17.6640625" style="11" customWidth="1"/>
    <col min="9221" max="9221" width="19.33203125" style="11" customWidth="1"/>
    <col min="9222" max="9222" width="16.6640625" style="11" customWidth="1"/>
    <col min="9223" max="9223" width="19" style="11" customWidth="1"/>
    <col min="9224" max="9224" width="23.83203125" style="11" customWidth="1"/>
    <col min="9225" max="9226" width="21.1640625" style="11" customWidth="1"/>
    <col min="9227" max="9227" width="26.6640625" style="11" customWidth="1"/>
    <col min="9228" max="9228" width="33.5" style="11" customWidth="1"/>
    <col min="9229" max="9229" width="25" style="11" customWidth="1"/>
    <col min="9230" max="9230" width="26.33203125" style="11" customWidth="1"/>
    <col min="9231" max="9231" width="19.5" style="11" customWidth="1"/>
    <col min="9232" max="9232" width="21" style="11" customWidth="1"/>
    <col min="9233" max="9233" width="56.6640625" style="11" customWidth="1"/>
    <col min="9234" max="9234" width="14.6640625" style="11" customWidth="1"/>
    <col min="9235" max="9235" width="17.83203125" style="11" customWidth="1"/>
    <col min="9236" max="9239" width="14.6640625" style="11" customWidth="1"/>
    <col min="9240" max="9240" width="16.1640625" style="11" customWidth="1"/>
    <col min="9241" max="9241" width="17.5" style="11" customWidth="1"/>
    <col min="9242" max="9297" width="14.6640625" style="11" customWidth="1"/>
    <col min="9298" max="9298" width="21.6640625" style="11" customWidth="1"/>
    <col min="9299" max="9299" width="19.6640625" style="11" customWidth="1"/>
    <col min="9300" max="9434" width="9.1640625" style="11" customWidth="1"/>
    <col min="9435" max="9435" width="6" style="11" customWidth="1"/>
    <col min="9436" max="9436" width="11.1640625" style="11" customWidth="1"/>
    <col min="9437" max="9437" width="37.33203125" style="11" customWidth="1"/>
    <col min="9438" max="9438" width="14.1640625" style="11" customWidth="1"/>
    <col min="9439" max="9440" width="12" style="11" customWidth="1"/>
    <col min="9441" max="9441" width="17.83203125" style="11" customWidth="1"/>
    <col min="9442" max="9442" width="15.6640625" style="11" customWidth="1"/>
    <col min="9443" max="9448" width="0" style="11" hidden="1" customWidth="1"/>
    <col min="9449" max="9449" width="11.83203125" style="11" customWidth="1"/>
    <col min="9450" max="9450" width="31.83203125" style="11" customWidth="1"/>
    <col min="9451" max="9451" width="12.1640625" style="11" customWidth="1"/>
    <col min="9452" max="9471" width="12" style="11"/>
    <col min="9472" max="9472" width="16.33203125" style="11" customWidth="1"/>
    <col min="9473" max="9473" width="14.6640625" style="11" customWidth="1"/>
    <col min="9474" max="9474" width="71.83203125" style="11" customWidth="1"/>
    <col min="9475" max="9475" width="23.1640625" style="11" customWidth="1"/>
    <col min="9476" max="9476" width="17.6640625" style="11" customWidth="1"/>
    <col min="9477" max="9477" width="19.33203125" style="11" customWidth="1"/>
    <col min="9478" max="9478" width="16.6640625" style="11" customWidth="1"/>
    <col min="9479" max="9479" width="19" style="11" customWidth="1"/>
    <col min="9480" max="9480" width="23.83203125" style="11" customWidth="1"/>
    <col min="9481" max="9482" width="21.1640625" style="11" customWidth="1"/>
    <col min="9483" max="9483" width="26.6640625" style="11" customWidth="1"/>
    <col min="9484" max="9484" width="33.5" style="11" customWidth="1"/>
    <col min="9485" max="9485" width="25" style="11" customWidth="1"/>
    <col min="9486" max="9486" width="26.33203125" style="11" customWidth="1"/>
    <col min="9487" max="9487" width="19.5" style="11" customWidth="1"/>
    <col min="9488" max="9488" width="21" style="11" customWidth="1"/>
    <col min="9489" max="9489" width="56.6640625" style="11" customWidth="1"/>
    <col min="9490" max="9490" width="14.6640625" style="11" customWidth="1"/>
    <col min="9491" max="9491" width="17.83203125" style="11" customWidth="1"/>
    <col min="9492" max="9495" width="14.6640625" style="11" customWidth="1"/>
    <col min="9496" max="9496" width="16.1640625" style="11" customWidth="1"/>
    <col min="9497" max="9497" width="17.5" style="11" customWidth="1"/>
    <col min="9498" max="9553" width="14.6640625" style="11" customWidth="1"/>
    <col min="9554" max="9554" width="21.6640625" style="11" customWidth="1"/>
    <col min="9555" max="9555" width="19.6640625" style="11" customWidth="1"/>
    <col min="9556" max="9690" width="9.1640625" style="11" customWidth="1"/>
    <col min="9691" max="9691" width="6" style="11" customWidth="1"/>
    <col min="9692" max="9692" width="11.1640625" style="11" customWidth="1"/>
    <col min="9693" max="9693" width="37.33203125" style="11" customWidth="1"/>
    <col min="9694" max="9694" width="14.1640625" style="11" customWidth="1"/>
    <col min="9695" max="9696" width="12" style="11" customWidth="1"/>
    <col min="9697" max="9697" width="17.83203125" style="11" customWidth="1"/>
    <col min="9698" max="9698" width="15.6640625" style="11" customWidth="1"/>
    <col min="9699" max="9704" width="0" style="11" hidden="1" customWidth="1"/>
    <col min="9705" max="9705" width="11.83203125" style="11" customWidth="1"/>
    <col min="9706" max="9706" width="31.83203125" style="11" customWidth="1"/>
    <col min="9707" max="9707" width="12.1640625" style="11" customWidth="1"/>
    <col min="9708" max="9727" width="12" style="11"/>
    <col min="9728" max="9728" width="16.33203125" style="11" customWidth="1"/>
    <col min="9729" max="9729" width="14.6640625" style="11" customWidth="1"/>
    <col min="9730" max="9730" width="71.83203125" style="11" customWidth="1"/>
    <col min="9731" max="9731" width="23.1640625" style="11" customWidth="1"/>
    <col min="9732" max="9732" width="17.6640625" style="11" customWidth="1"/>
    <col min="9733" max="9733" width="19.33203125" style="11" customWidth="1"/>
    <col min="9734" max="9734" width="16.6640625" style="11" customWidth="1"/>
    <col min="9735" max="9735" width="19" style="11" customWidth="1"/>
    <col min="9736" max="9736" width="23.83203125" style="11" customWidth="1"/>
    <col min="9737" max="9738" width="21.1640625" style="11" customWidth="1"/>
    <col min="9739" max="9739" width="26.6640625" style="11" customWidth="1"/>
    <col min="9740" max="9740" width="33.5" style="11" customWidth="1"/>
    <col min="9741" max="9741" width="25" style="11" customWidth="1"/>
    <col min="9742" max="9742" width="26.33203125" style="11" customWidth="1"/>
    <col min="9743" max="9743" width="19.5" style="11" customWidth="1"/>
    <col min="9744" max="9744" width="21" style="11" customWidth="1"/>
    <col min="9745" max="9745" width="56.6640625" style="11" customWidth="1"/>
    <col min="9746" max="9746" width="14.6640625" style="11" customWidth="1"/>
    <col min="9747" max="9747" width="17.83203125" style="11" customWidth="1"/>
    <col min="9748" max="9751" width="14.6640625" style="11" customWidth="1"/>
    <col min="9752" max="9752" width="16.1640625" style="11" customWidth="1"/>
    <col min="9753" max="9753" width="17.5" style="11" customWidth="1"/>
    <col min="9754" max="9809" width="14.6640625" style="11" customWidth="1"/>
    <col min="9810" max="9810" width="21.6640625" style="11" customWidth="1"/>
    <col min="9811" max="9811" width="19.6640625" style="11" customWidth="1"/>
    <col min="9812" max="9946" width="9.1640625" style="11" customWidth="1"/>
    <col min="9947" max="9947" width="6" style="11" customWidth="1"/>
    <col min="9948" max="9948" width="11.1640625" style="11" customWidth="1"/>
    <col min="9949" max="9949" width="37.33203125" style="11" customWidth="1"/>
    <col min="9950" max="9950" width="14.1640625" style="11" customWidth="1"/>
    <col min="9951" max="9952" width="12" style="11" customWidth="1"/>
    <col min="9953" max="9953" width="17.83203125" style="11" customWidth="1"/>
    <col min="9954" max="9954" width="15.6640625" style="11" customWidth="1"/>
    <col min="9955" max="9960" width="0" style="11" hidden="1" customWidth="1"/>
    <col min="9961" max="9961" width="11.83203125" style="11" customWidth="1"/>
    <col min="9962" max="9962" width="31.83203125" style="11" customWidth="1"/>
    <col min="9963" max="9963" width="12.1640625" style="11" customWidth="1"/>
    <col min="9964" max="9983" width="12" style="11"/>
    <col min="9984" max="9984" width="16.33203125" style="11" customWidth="1"/>
    <col min="9985" max="9985" width="14.6640625" style="11" customWidth="1"/>
    <col min="9986" max="9986" width="71.83203125" style="11" customWidth="1"/>
    <col min="9987" max="9987" width="23.1640625" style="11" customWidth="1"/>
    <col min="9988" max="9988" width="17.6640625" style="11" customWidth="1"/>
    <col min="9989" max="9989" width="19.33203125" style="11" customWidth="1"/>
    <col min="9990" max="9990" width="16.6640625" style="11" customWidth="1"/>
    <col min="9991" max="9991" width="19" style="11" customWidth="1"/>
    <col min="9992" max="9992" width="23.83203125" style="11" customWidth="1"/>
    <col min="9993" max="9994" width="21.1640625" style="11" customWidth="1"/>
    <col min="9995" max="9995" width="26.6640625" style="11" customWidth="1"/>
    <col min="9996" max="9996" width="33.5" style="11" customWidth="1"/>
    <col min="9997" max="9997" width="25" style="11" customWidth="1"/>
    <col min="9998" max="9998" width="26.33203125" style="11" customWidth="1"/>
    <col min="9999" max="9999" width="19.5" style="11" customWidth="1"/>
    <col min="10000" max="10000" width="21" style="11" customWidth="1"/>
    <col min="10001" max="10001" width="56.6640625" style="11" customWidth="1"/>
    <col min="10002" max="10002" width="14.6640625" style="11" customWidth="1"/>
    <col min="10003" max="10003" width="17.83203125" style="11" customWidth="1"/>
    <col min="10004" max="10007" width="14.6640625" style="11" customWidth="1"/>
    <col min="10008" max="10008" width="16.1640625" style="11" customWidth="1"/>
    <col min="10009" max="10009" width="17.5" style="11" customWidth="1"/>
    <col min="10010" max="10065" width="14.6640625" style="11" customWidth="1"/>
    <col min="10066" max="10066" width="21.6640625" style="11" customWidth="1"/>
    <col min="10067" max="10067" width="19.6640625" style="11" customWidth="1"/>
    <col min="10068" max="10202" width="9.1640625" style="11" customWidth="1"/>
    <col min="10203" max="10203" width="6" style="11" customWidth="1"/>
    <col min="10204" max="10204" width="11.1640625" style="11" customWidth="1"/>
    <col min="10205" max="10205" width="37.33203125" style="11" customWidth="1"/>
    <col min="10206" max="10206" width="14.1640625" style="11" customWidth="1"/>
    <col min="10207" max="10208" width="12" style="11" customWidth="1"/>
    <col min="10209" max="10209" width="17.83203125" style="11" customWidth="1"/>
    <col min="10210" max="10210" width="15.6640625" style="11" customWidth="1"/>
    <col min="10211" max="10216" width="0" style="11" hidden="1" customWidth="1"/>
    <col min="10217" max="10217" width="11.83203125" style="11" customWidth="1"/>
    <col min="10218" max="10218" width="31.83203125" style="11" customWidth="1"/>
    <col min="10219" max="10219" width="12.1640625" style="11" customWidth="1"/>
    <col min="10220" max="10239" width="12" style="11"/>
    <col min="10240" max="10240" width="16.33203125" style="11" customWidth="1"/>
    <col min="10241" max="10241" width="14.6640625" style="11" customWidth="1"/>
    <col min="10242" max="10242" width="71.83203125" style="11" customWidth="1"/>
    <col min="10243" max="10243" width="23.1640625" style="11" customWidth="1"/>
    <col min="10244" max="10244" width="17.6640625" style="11" customWidth="1"/>
    <col min="10245" max="10245" width="19.33203125" style="11" customWidth="1"/>
    <col min="10246" max="10246" width="16.6640625" style="11" customWidth="1"/>
    <col min="10247" max="10247" width="19" style="11" customWidth="1"/>
    <col min="10248" max="10248" width="23.83203125" style="11" customWidth="1"/>
    <col min="10249" max="10250" width="21.1640625" style="11" customWidth="1"/>
    <col min="10251" max="10251" width="26.6640625" style="11" customWidth="1"/>
    <col min="10252" max="10252" width="33.5" style="11" customWidth="1"/>
    <col min="10253" max="10253" width="25" style="11" customWidth="1"/>
    <col min="10254" max="10254" width="26.33203125" style="11" customWidth="1"/>
    <col min="10255" max="10255" width="19.5" style="11" customWidth="1"/>
    <col min="10256" max="10256" width="21" style="11" customWidth="1"/>
    <col min="10257" max="10257" width="56.6640625" style="11" customWidth="1"/>
    <col min="10258" max="10258" width="14.6640625" style="11" customWidth="1"/>
    <col min="10259" max="10259" width="17.83203125" style="11" customWidth="1"/>
    <col min="10260" max="10263" width="14.6640625" style="11" customWidth="1"/>
    <col min="10264" max="10264" width="16.1640625" style="11" customWidth="1"/>
    <col min="10265" max="10265" width="17.5" style="11" customWidth="1"/>
    <col min="10266" max="10321" width="14.6640625" style="11" customWidth="1"/>
    <col min="10322" max="10322" width="21.6640625" style="11" customWidth="1"/>
    <col min="10323" max="10323" width="19.6640625" style="11" customWidth="1"/>
    <col min="10324" max="10458" width="9.1640625" style="11" customWidth="1"/>
    <col min="10459" max="10459" width="6" style="11" customWidth="1"/>
    <col min="10460" max="10460" width="11.1640625" style="11" customWidth="1"/>
    <col min="10461" max="10461" width="37.33203125" style="11" customWidth="1"/>
    <col min="10462" max="10462" width="14.1640625" style="11" customWidth="1"/>
    <col min="10463" max="10464" width="12" style="11" customWidth="1"/>
    <col min="10465" max="10465" width="17.83203125" style="11" customWidth="1"/>
    <col min="10466" max="10466" width="15.6640625" style="11" customWidth="1"/>
    <col min="10467" max="10472" width="0" style="11" hidden="1" customWidth="1"/>
    <col min="10473" max="10473" width="11.83203125" style="11" customWidth="1"/>
    <col min="10474" max="10474" width="31.83203125" style="11" customWidth="1"/>
    <col min="10475" max="10475" width="12.1640625" style="11" customWidth="1"/>
    <col min="10476" max="10495" width="12" style="11"/>
    <col min="10496" max="10496" width="16.33203125" style="11" customWidth="1"/>
    <col min="10497" max="10497" width="14.6640625" style="11" customWidth="1"/>
    <col min="10498" max="10498" width="71.83203125" style="11" customWidth="1"/>
    <col min="10499" max="10499" width="23.1640625" style="11" customWidth="1"/>
    <col min="10500" max="10500" width="17.6640625" style="11" customWidth="1"/>
    <col min="10501" max="10501" width="19.33203125" style="11" customWidth="1"/>
    <col min="10502" max="10502" width="16.6640625" style="11" customWidth="1"/>
    <col min="10503" max="10503" width="19" style="11" customWidth="1"/>
    <col min="10504" max="10504" width="23.83203125" style="11" customWidth="1"/>
    <col min="10505" max="10506" width="21.1640625" style="11" customWidth="1"/>
    <col min="10507" max="10507" width="26.6640625" style="11" customWidth="1"/>
    <col min="10508" max="10508" width="33.5" style="11" customWidth="1"/>
    <col min="10509" max="10509" width="25" style="11" customWidth="1"/>
    <col min="10510" max="10510" width="26.33203125" style="11" customWidth="1"/>
    <col min="10511" max="10511" width="19.5" style="11" customWidth="1"/>
    <col min="10512" max="10512" width="21" style="11" customWidth="1"/>
    <col min="10513" max="10513" width="56.6640625" style="11" customWidth="1"/>
    <col min="10514" max="10514" width="14.6640625" style="11" customWidth="1"/>
    <col min="10515" max="10515" width="17.83203125" style="11" customWidth="1"/>
    <col min="10516" max="10519" width="14.6640625" style="11" customWidth="1"/>
    <col min="10520" max="10520" width="16.1640625" style="11" customWidth="1"/>
    <col min="10521" max="10521" width="17.5" style="11" customWidth="1"/>
    <col min="10522" max="10577" width="14.6640625" style="11" customWidth="1"/>
    <col min="10578" max="10578" width="21.6640625" style="11" customWidth="1"/>
    <col min="10579" max="10579" width="19.6640625" style="11" customWidth="1"/>
    <col min="10580" max="10714" width="9.1640625" style="11" customWidth="1"/>
    <col min="10715" max="10715" width="6" style="11" customWidth="1"/>
    <col min="10716" max="10716" width="11.1640625" style="11" customWidth="1"/>
    <col min="10717" max="10717" width="37.33203125" style="11" customWidth="1"/>
    <col min="10718" max="10718" width="14.1640625" style="11" customWidth="1"/>
    <col min="10719" max="10720" width="12" style="11" customWidth="1"/>
    <col min="10721" max="10721" width="17.83203125" style="11" customWidth="1"/>
    <col min="10722" max="10722" width="15.6640625" style="11" customWidth="1"/>
    <col min="10723" max="10728" width="0" style="11" hidden="1" customWidth="1"/>
    <col min="10729" max="10729" width="11.83203125" style="11" customWidth="1"/>
    <col min="10730" max="10730" width="31.83203125" style="11" customWidth="1"/>
    <col min="10731" max="10731" width="12.1640625" style="11" customWidth="1"/>
    <col min="10732" max="10751" width="12" style="11"/>
    <col min="10752" max="10752" width="16.33203125" style="11" customWidth="1"/>
    <col min="10753" max="10753" width="14.6640625" style="11" customWidth="1"/>
    <col min="10754" max="10754" width="71.83203125" style="11" customWidth="1"/>
    <col min="10755" max="10755" width="23.1640625" style="11" customWidth="1"/>
    <col min="10756" max="10756" width="17.6640625" style="11" customWidth="1"/>
    <col min="10757" max="10757" width="19.33203125" style="11" customWidth="1"/>
    <col min="10758" max="10758" width="16.6640625" style="11" customWidth="1"/>
    <col min="10759" max="10759" width="19" style="11" customWidth="1"/>
    <col min="10760" max="10760" width="23.83203125" style="11" customWidth="1"/>
    <col min="10761" max="10762" width="21.1640625" style="11" customWidth="1"/>
    <col min="10763" max="10763" width="26.6640625" style="11" customWidth="1"/>
    <col min="10764" max="10764" width="33.5" style="11" customWidth="1"/>
    <col min="10765" max="10765" width="25" style="11" customWidth="1"/>
    <col min="10766" max="10766" width="26.33203125" style="11" customWidth="1"/>
    <col min="10767" max="10767" width="19.5" style="11" customWidth="1"/>
    <col min="10768" max="10768" width="21" style="11" customWidth="1"/>
    <col min="10769" max="10769" width="56.6640625" style="11" customWidth="1"/>
    <col min="10770" max="10770" width="14.6640625" style="11" customWidth="1"/>
    <col min="10771" max="10771" width="17.83203125" style="11" customWidth="1"/>
    <col min="10772" max="10775" width="14.6640625" style="11" customWidth="1"/>
    <col min="10776" max="10776" width="16.1640625" style="11" customWidth="1"/>
    <col min="10777" max="10777" width="17.5" style="11" customWidth="1"/>
    <col min="10778" max="10833" width="14.6640625" style="11" customWidth="1"/>
    <col min="10834" max="10834" width="21.6640625" style="11" customWidth="1"/>
    <col min="10835" max="10835" width="19.6640625" style="11" customWidth="1"/>
    <col min="10836" max="10970" width="9.1640625" style="11" customWidth="1"/>
    <col min="10971" max="10971" width="6" style="11" customWidth="1"/>
    <col min="10972" max="10972" width="11.1640625" style="11" customWidth="1"/>
    <col min="10973" max="10973" width="37.33203125" style="11" customWidth="1"/>
    <col min="10974" max="10974" width="14.1640625" style="11" customWidth="1"/>
    <col min="10975" max="10976" width="12" style="11" customWidth="1"/>
    <col min="10977" max="10977" width="17.83203125" style="11" customWidth="1"/>
    <col min="10978" max="10978" width="15.6640625" style="11" customWidth="1"/>
    <col min="10979" max="10984" width="0" style="11" hidden="1" customWidth="1"/>
    <col min="10985" max="10985" width="11.83203125" style="11" customWidth="1"/>
    <col min="10986" max="10986" width="31.83203125" style="11" customWidth="1"/>
    <col min="10987" max="10987" width="12.1640625" style="11" customWidth="1"/>
    <col min="10988" max="11007" width="12" style="11"/>
    <col min="11008" max="11008" width="16.33203125" style="11" customWidth="1"/>
    <col min="11009" max="11009" width="14.6640625" style="11" customWidth="1"/>
    <col min="11010" max="11010" width="71.83203125" style="11" customWidth="1"/>
    <col min="11011" max="11011" width="23.1640625" style="11" customWidth="1"/>
    <col min="11012" max="11012" width="17.6640625" style="11" customWidth="1"/>
    <col min="11013" max="11013" width="19.33203125" style="11" customWidth="1"/>
    <col min="11014" max="11014" width="16.6640625" style="11" customWidth="1"/>
    <col min="11015" max="11015" width="19" style="11" customWidth="1"/>
    <col min="11016" max="11016" width="23.83203125" style="11" customWidth="1"/>
    <col min="11017" max="11018" width="21.1640625" style="11" customWidth="1"/>
    <col min="11019" max="11019" width="26.6640625" style="11" customWidth="1"/>
    <col min="11020" max="11020" width="33.5" style="11" customWidth="1"/>
    <col min="11021" max="11021" width="25" style="11" customWidth="1"/>
    <col min="11022" max="11022" width="26.33203125" style="11" customWidth="1"/>
    <col min="11023" max="11023" width="19.5" style="11" customWidth="1"/>
    <col min="11024" max="11024" width="21" style="11" customWidth="1"/>
    <col min="11025" max="11025" width="56.6640625" style="11" customWidth="1"/>
    <col min="11026" max="11026" width="14.6640625" style="11" customWidth="1"/>
    <col min="11027" max="11027" width="17.83203125" style="11" customWidth="1"/>
    <col min="11028" max="11031" width="14.6640625" style="11" customWidth="1"/>
    <col min="11032" max="11032" width="16.1640625" style="11" customWidth="1"/>
    <col min="11033" max="11033" width="17.5" style="11" customWidth="1"/>
    <col min="11034" max="11089" width="14.6640625" style="11" customWidth="1"/>
    <col min="11090" max="11090" width="21.6640625" style="11" customWidth="1"/>
    <col min="11091" max="11091" width="19.6640625" style="11" customWidth="1"/>
    <col min="11092" max="11226" width="9.1640625" style="11" customWidth="1"/>
    <col min="11227" max="11227" width="6" style="11" customWidth="1"/>
    <col min="11228" max="11228" width="11.1640625" style="11" customWidth="1"/>
    <col min="11229" max="11229" width="37.33203125" style="11" customWidth="1"/>
    <col min="11230" max="11230" width="14.1640625" style="11" customWidth="1"/>
    <col min="11231" max="11232" width="12" style="11" customWidth="1"/>
    <col min="11233" max="11233" width="17.83203125" style="11" customWidth="1"/>
    <col min="11234" max="11234" width="15.6640625" style="11" customWidth="1"/>
    <col min="11235" max="11240" width="0" style="11" hidden="1" customWidth="1"/>
    <col min="11241" max="11241" width="11.83203125" style="11" customWidth="1"/>
    <col min="11242" max="11242" width="31.83203125" style="11" customWidth="1"/>
    <col min="11243" max="11243" width="12.1640625" style="11" customWidth="1"/>
    <col min="11244" max="11263" width="12" style="11"/>
    <col min="11264" max="11264" width="16.33203125" style="11" customWidth="1"/>
    <col min="11265" max="11265" width="14.6640625" style="11" customWidth="1"/>
    <col min="11266" max="11266" width="71.83203125" style="11" customWidth="1"/>
    <col min="11267" max="11267" width="23.1640625" style="11" customWidth="1"/>
    <col min="11268" max="11268" width="17.6640625" style="11" customWidth="1"/>
    <col min="11269" max="11269" width="19.33203125" style="11" customWidth="1"/>
    <col min="11270" max="11270" width="16.6640625" style="11" customWidth="1"/>
    <col min="11271" max="11271" width="19" style="11" customWidth="1"/>
    <col min="11272" max="11272" width="23.83203125" style="11" customWidth="1"/>
    <col min="11273" max="11274" width="21.1640625" style="11" customWidth="1"/>
    <col min="11275" max="11275" width="26.6640625" style="11" customWidth="1"/>
    <col min="11276" max="11276" width="33.5" style="11" customWidth="1"/>
    <col min="11277" max="11277" width="25" style="11" customWidth="1"/>
    <col min="11278" max="11278" width="26.33203125" style="11" customWidth="1"/>
    <col min="11279" max="11279" width="19.5" style="11" customWidth="1"/>
    <col min="11280" max="11280" width="21" style="11" customWidth="1"/>
    <col min="11281" max="11281" width="56.6640625" style="11" customWidth="1"/>
    <col min="11282" max="11282" width="14.6640625" style="11" customWidth="1"/>
    <col min="11283" max="11283" width="17.83203125" style="11" customWidth="1"/>
    <col min="11284" max="11287" width="14.6640625" style="11" customWidth="1"/>
    <col min="11288" max="11288" width="16.1640625" style="11" customWidth="1"/>
    <col min="11289" max="11289" width="17.5" style="11" customWidth="1"/>
    <col min="11290" max="11345" width="14.6640625" style="11" customWidth="1"/>
    <col min="11346" max="11346" width="21.6640625" style="11" customWidth="1"/>
    <col min="11347" max="11347" width="19.6640625" style="11" customWidth="1"/>
    <col min="11348" max="11482" width="9.1640625" style="11" customWidth="1"/>
    <col min="11483" max="11483" width="6" style="11" customWidth="1"/>
    <col min="11484" max="11484" width="11.1640625" style="11" customWidth="1"/>
    <col min="11485" max="11485" width="37.33203125" style="11" customWidth="1"/>
    <col min="11486" max="11486" width="14.1640625" style="11" customWidth="1"/>
    <col min="11487" max="11488" width="12" style="11" customWidth="1"/>
    <col min="11489" max="11489" width="17.83203125" style="11" customWidth="1"/>
    <col min="11490" max="11490" width="15.6640625" style="11" customWidth="1"/>
    <col min="11491" max="11496" width="0" style="11" hidden="1" customWidth="1"/>
    <col min="11497" max="11497" width="11.83203125" style="11" customWidth="1"/>
    <col min="11498" max="11498" width="31.83203125" style="11" customWidth="1"/>
    <col min="11499" max="11499" width="12.1640625" style="11" customWidth="1"/>
    <col min="11500" max="11519" width="12" style="11"/>
    <col min="11520" max="11520" width="16.33203125" style="11" customWidth="1"/>
    <col min="11521" max="11521" width="14.6640625" style="11" customWidth="1"/>
    <col min="11522" max="11522" width="71.83203125" style="11" customWidth="1"/>
    <col min="11523" max="11523" width="23.1640625" style="11" customWidth="1"/>
    <col min="11524" max="11524" width="17.6640625" style="11" customWidth="1"/>
    <col min="11525" max="11525" width="19.33203125" style="11" customWidth="1"/>
    <col min="11526" max="11526" width="16.6640625" style="11" customWidth="1"/>
    <col min="11527" max="11527" width="19" style="11" customWidth="1"/>
    <col min="11528" max="11528" width="23.83203125" style="11" customWidth="1"/>
    <col min="11529" max="11530" width="21.1640625" style="11" customWidth="1"/>
    <col min="11531" max="11531" width="26.6640625" style="11" customWidth="1"/>
    <col min="11532" max="11532" width="33.5" style="11" customWidth="1"/>
    <col min="11533" max="11533" width="25" style="11" customWidth="1"/>
    <col min="11534" max="11534" width="26.33203125" style="11" customWidth="1"/>
    <col min="11535" max="11535" width="19.5" style="11" customWidth="1"/>
    <col min="11536" max="11536" width="21" style="11" customWidth="1"/>
    <col min="11537" max="11537" width="56.6640625" style="11" customWidth="1"/>
    <col min="11538" max="11538" width="14.6640625" style="11" customWidth="1"/>
    <col min="11539" max="11539" width="17.83203125" style="11" customWidth="1"/>
    <col min="11540" max="11543" width="14.6640625" style="11" customWidth="1"/>
    <col min="11544" max="11544" width="16.1640625" style="11" customWidth="1"/>
    <col min="11545" max="11545" width="17.5" style="11" customWidth="1"/>
    <col min="11546" max="11601" width="14.6640625" style="11" customWidth="1"/>
    <col min="11602" max="11602" width="21.6640625" style="11" customWidth="1"/>
    <col min="11603" max="11603" width="19.6640625" style="11" customWidth="1"/>
    <col min="11604" max="11738" width="9.1640625" style="11" customWidth="1"/>
    <col min="11739" max="11739" width="6" style="11" customWidth="1"/>
    <col min="11740" max="11740" width="11.1640625" style="11" customWidth="1"/>
    <col min="11741" max="11741" width="37.33203125" style="11" customWidth="1"/>
    <col min="11742" max="11742" width="14.1640625" style="11" customWidth="1"/>
    <col min="11743" max="11744" width="12" style="11" customWidth="1"/>
    <col min="11745" max="11745" width="17.83203125" style="11" customWidth="1"/>
    <col min="11746" max="11746" width="15.6640625" style="11" customWidth="1"/>
    <col min="11747" max="11752" width="0" style="11" hidden="1" customWidth="1"/>
    <col min="11753" max="11753" width="11.83203125" style="11" customWidth="1"/>
    <col min="11754" max="11754" width="31.83203125" style="11" customWidth="1"/>
    <col min="11755" max="11755" width="12.1640625" style="11" customWidth="1"/>
    <col min="11756" max="11775" width="12" style="11"/>
    <col min="11776" max="11776" width="16.33203125" style="11" customWidth="1"/>
    <col min="11777" max="11777" width="14.6640625" style="11" customWidth="1"/>
    <col min="11778" max="11778" width="71.83203125" style="11" customWidth="1"/>
    <col min="11779" max="11779" width="23.1640625" style="11" customWidth="1"/>
    <col min="11780" max="11780" width="17.6640625" style="11" customWidth="1"/>
    <col min="11781" max="11781" width="19.33203125" style="11" customWidth="1"/>
    <col min="11782" max="11782" width="16.6640625" style="11" customWidth="1"/>
    <col min="11783" max="11783" width="19" style="11" customWidth="1"/>
    <col min="11784" max="11784" width="23.83203125" style="11" customWidth="1"/>
    <col min="11785" max="11786" width="21.1640625" style="11" customWidth="1"/>
    <col min="11787" max="11787" width="26.6640625" style="11" customWidth="1"/>
    <col min="11788" max="11788" width="33.5" style="11" customWidth="1"/>
    <col min="11789" max="11789" width="25" style="11" customWidth="1"/>
    <col min="11790" max="11790" width="26.33203125" style="11" customWidth="1"/>
    <col min="11791" max="11791" width="19.5" style="11" customWidth="1"/>
    <col min="11792" max="11792" width="21" style="11" customWidth="1"/>
    <col min="11793" max="11793" width="56.6640625" style="11" customWidth="1"/>
    <col min="11794" max="11794" width="14.6640625" style="11" customWidth="1"/>
    <col min="11795" max="11795" width="17.83203125" style="11" customWidth="1"/>
    <col min="11796" max="11799" width="14.6640625" style="11" customWidth="1"/>
    <col min="11800" max="11800" width="16.1640625" style="11" customWidth="1"/>
    <col min="11801" max="11801" width="17.5" style="11" customWidth="1"/>
    <col min="11802" max="11857" width="14.6640625" style="11" customWidth="1"/>
    <col min="11858" max="11858" width="21.6640625" style="11" customWidth="1"/>
    <col min="11859" max="11859" width="19.6640625" style="11" customWidth="1"/>
    <col min="11860" max="11994" width="9.1640625" style="11" customWidth="1"/>
    <col min="11995" max="11995" width="6" style="11" customWidth="1"/>
    <col min="11996" max="11996" width="11.1640625" style="11" customWidth="1"/>
    <col min="11997" max="11997" width="37.33203125" style="11" customWidth="1"/>
    <col min="11998" max="11998" width="14.1640625" style="11" customWidth="1"/>
    <col min="11999" max="12000" width="12" style="11" customWidth="1"/>
    <col min="12001" max="12001" width="17.83203125" style="11" customWidth="1"/>
    <col min="12002" max="12002" width="15.6640625" style="11" customWidth="1"/>
    <col min="12003" max="12008" width="0" style="11" hidden="1" customWidth="1"/>
    <col min="12009" max="12009" width="11.83203125" style="11" customWidth="1"/>
    <col min="12010" max="12010" width="31.83203125" style="11" customWidth="1"/>
    <col min="12011" max="12011" width="12.1640625" style="11" customWidth="1"/>
    <col min="12012" max="12031" width="12" style="11"/>
    <col min="12032" max="12032" width="16.33203125" style="11" customWidth="1"/>
    <col min="12033" max="12033" width="14.6640625" style="11" customWidth="1"/>
    <col min="12034" max="12034" width="71.83203125" style="11" customWidth="1"/>
    <col min="12035" max="12035" width="23.1640625" style="11" customWidth="1"/>
    <col min="12036" max="12036" width="17.6640625" style="11" customWidth="1"/>
    <col min="12037" max="12037" width="19.33203125" style="11" customWidth="1"/>
    <col min="12038" max="12038" width="16.6640625" style="11" customWidth="1"/>
    <col min="12039" max="12039" width="19" style="11" customWidth="1"/>
    <col min="12040" max="12040" width="23.83203125" style="11" customWidth="1"/>
    <col min="12041" max="12042" width="21.1640625" style="11" customWidth="1"/>
    <col min="12043" max="12043" width="26.6640625" style="11" customWidth="1"/>
    <col min="12044" max="12044" width="33.5" style="11" customWidth="1"/>
    <col min="12045" max="12045" width="25" style="11" customWidth="1"/>
    <col min="12046" max="12046" width="26.33203125" style="11" customWidth="1"/>
    <col min="12047" max="12047" width="19.5" style="11" customWidth="1"/>
    <col min="12048" max="12048" width="21" style="11" customWidth="1"/>
    <col min="12049" max="12049" width="56.6640625" style="11" customWidth="1"/>
    <col min="12050" max="12050" width="14.6640625" style="11" customWidth="1"/>
    <col min="12051" max="12051" width="17.83203125" style="11" customWidth="1"/>
    <col min="12052" max="12055" width="14.6640625" style="11" customWidth="1"/>
    <col min="12056" max="12056" width="16.1640625" style="11" customWidth="1"/>
    <col min="12057" max="12057" width="17.5" style="11" customWidth="1"/>
    <col min="12058" max="12113" width="14.6640625" style="11" customWidth="1"/>
    <col min="12114" max="12114" width="21.6640625" style="11" customWidth="1"/>
    <col min="12115" max="12115" width="19.6640625" style="11" customWidth="1"/>
    <col min="12116" max="12250" width="9.1640625" style="11" customWidth="1"/>
    <col min="12251" max="12251" width="6" style="11" customWidth="1"/>
    <col min="12252" max="12252" width="11.1640625" style="11" customWidth="1"/>
    <col min="12253" max="12253" width="37.33203125" style="11" customWidth="1"/>
    <col min="12254" max="12254" width="14.1640625" style="11" customWidth="1"/>
    <col min="12255" max="12256" width="12" style="11" customWidth="1"/>
    <col min="12257" max="12257" width="17.83203125" style="11" customWidth="1"/>
    <col min="12258" max="12258" width="15.6640625" style="11" customWidth="1"/>
    <col min="12259" max="12264" width="0" style="11" hidden="1" customWidth="1"/>
    <col min="12265" max="12265" width="11.83203125" style="11" customWidth="1"/>
    <col min="12266" max="12266" width="31.83203125" style="11" customWidth="1"/>
    <col min="12267" max="12267" width="12.1640625" style="11" customWidth="1"/>
    <col min="12268" max="12287" width="12" style="11"/>
    <col min="12288" max="12288" width="16.33203125" style="11" customWidth="1"/>
    <col min="12289" max="12289" width="14.6640625" style="11" customWidth="1"/>
    <col min="12290" max="12290" width="71.83203125" style="11" customWidth="1"/>
    <col min="12291" max="12291" width="23.1640625" style="11" customWidth="1"/>
    <col min="12292" max="12292" width="17.6640625" style="11" customWidth="1"/>
    <col min="12293" max="12293" width="19.33203125" style="11" customWidth="1"/>
    <col min="12294" max="12294" width="16.6640625" style="11" customWidth="1"/>
    <col min="12295" max="12295" width="19" style="11" customWidth="1"/>
    <col min="12296" max="12296" width="23.83203125" style="11" customWidth="1"/>
    <col min="12297" max="12298" width="21.1640625" style="11" customWidth="1"/>
    <col min="12299" max="12299" width="26.6640625" style="11" customWidth="1"/>
    <col min="12300" max="12300" width="33.5" style="11" customWidth="1"/>
    <col min="12301" max="12301" width="25" style="11" customWidth="1"/>
    <col min="12302" max="12302" width="26.33203125" style="11" customWidth="1"/>
    <col min="12303" max="12303" width="19.5" style="11" customWidth="1"/>
    <col min="12304" max="12304" width="21" style="11" customWidth="1"/>
    <col min="12305" max="12305" width="56.6640625" style="11" customWidth="1"/>
    <col min="12306" max="12306" width="14.6640625" style="11" customWidth="1"/>
    <col min="12307" max="12307" width="17.83203125" style="11" customWidth="1"/>
    <col min="12308" max="12311" width="14.6640625" style="11" customWidth="1"/>
    <col min="12312" max="12312" width="16.1640625" style="11" customWidth="1"/>
    <col min="12313" max="12313" width="17.5" style="11" customWidth="1"/>
    <col min="12314" max="12369" width="14.6640625" style="11" customWidth="1"/>
    <col min="12370" max="12370" width="21.6640625" style="11" customWidth="1"/>
    <col min="12371" max="12371" width="19.6640625" style="11" customWidth="1"/>
    <col min="12372" max="12506" width="9.1640625" style="11" customWidth="1"/>
    <col min="12507" max="12507" width="6" style="11" customWidth="1"/>
    <col min="12508" max="12508" width="11.1640625" style="11" customWidth="1"/>
    <col min="12509" max="12509" width="37.33203125" style="11" customWidth="1"/>
    <col min="12510" max="12510" width="14.1640625" style="11" customWidth="1"/>
    <col min="12511" max="12512" width="12" style="11" customWidth="1"/>
    <col min="12513" max="12513" width="17.83203125" style="11" customWidth="1"/>
    <col min="12514" max="12514" width="15.6640625" style="11" customWidth="1"/>
    <col min="12515" max="12520" width="0" style="11" hidden="1" customWidth="1"/>
    <col min="12521" max="12521" width="11.83203125" style="11" customWidth="1"/>
    <col min="12522" max="12522" width="31.83203125" style="11" customWidth="1"/>
    <col min="12523" max="12523" width="12.1640625" style="11" customWidth="1"/>
    <col min="12524" max="12543" width="12" style="11"/>
    <col min="12544" max="12544" width="16.33203125" style="11" customWidth="1"/>
    <col min="12545" max="12545" width="14.6640625" style="11" customWidth="1"/>
    <col min="12546" max="12546" width="71.83203125" style="11" customWidth="1"/>
    <col min="12547" max="12547" width="23.1640625" style="11" customWidth="1"/>
    <col min="12548" max="12548" width="17.6640625" style="11" customWidth="1"/>
    <col min="12549" max="12549" width="19.33203125" style="11" customWidth="1"/>
    <col min="12550" max="12550" width="16.6640625" style="11" customWidth="1"/>
    <col min="12551" max="12551" width="19" style="11" customWidth="1"/>
    <col min="12552" max="12552" width="23.83203125" style="11" customWidth="1"/>
    <col min="12553" max="12554" width="21.1640625" style="11" customWidth="1"/>
    <col min="12555" max="12555" width="26.6640625" style="11" customWidth="1"/>
    <col min="12556" max="12556" width="33.5" style="11" customWidth="1"/>
    <col min="12557" max="12557" width="25" style="11" customWidth="1"/>
    <col min="12558" max="12558" width="26.33203125" style="11" customWidth="1"/>
    <col min="12559" max="12559" width="19.5" style="11" customWidth="1"/>
    <col min="12560" max="12560" width="21" style="11" customWidth="1"/>
    <col min="12561" max="12561" width="56.6640625" style="11" customWidth="1"/>
    <col min="12562" max="12562" width="14.6640625" style="11" customWidth="1"/>
    <col min="12563" max="12563" width="17.83203125" style="11" customWidth="1"/>
    <col min="12564" max="12567" width="14.6640625" style="11" customWidth="1"/>
    <col min="12568" max="12568" width="16.1640625" style="11" customWidth="1"/>
    <col min="12569" max="12569" width="17.5" style="11" customWidth="1"/>
    <col min="12570" max="12625" width="14.6640625" style="11" customWidth="1"/>
    <col min="12626" max="12626" width="21.6640625" style="11" customWidth="1"/>
    <col min="12627" max="12627" width="19.6640625" style="11" customWidth="1"/>
    <col min="12628" max="12762" width="9.1640625" style="11" customWidth="1"/>
    <col min="12763" max="12763" width="6" style="11" customWidth="1"/>
    <col min="12764" max="12764" width="11.1640625" style="11" customWidth="1"/>
    <col min="12765" max="12765" width="37.33203125" style="11" customWidth="1"/>
    <col min="12766" max="12766" width="14.1640625" style="11" customWidth="1"/>
    <col min="12767" max="12768" width="12" style="11" customWidth="1"/>
    <col min="12769" max="12769" width="17.83203125" style="11" customWidth="1"/>
    <col min="12770" max="12770" width="15.6640625" style="11" customWidth="1"/>
    <col min="12771" max="12776" width="0" style="11" hidden="1" customWidth="1"/>
    <col min="12777" max="12777" width="11.83203125" style="11" customWidth="1"/>
    <col min="12778" max="12778" width="31.83203125" style="11" customWidth="1"/>
    <col min="12779" max="12779" width="12.1640625" style="11" customWidth="1"/>
    <col min="12780" max="12799" width="12" style="11"/>
    <col min="12800" max="12800" width="16.33203125" style="11" customWidth="1"/>
    <col min="12801" max="12801" width="14.6640625" style="11" customWidth="1"/>
    <col min="12802" max="12802" width="71.83203125" style="11" customWidth="1"/>
    <col min="12803" max="12803" width="23.1640625" style="11" customWidth="1"/>
    <col min="12804" max="12804" width="17.6640625" style="11" customWidth="1"/>
    <col min="12805" max="12805" width="19.33203125" style="11" customWidth="1"/>
    <col min="12806" max="12806" width="16.6640625" style="11" customWidth="1"/>
    <col min="12807" max="12807" width="19" style="11" customWidth="1"/>
    <col min="12808" max="12808" width="23.83203125" style="11" customWidth="1"/>
    <col min="12809" max="12810" width="21.1640625" style="11" customWidth="1"/>
    <col min="12811" max="12811" width="26.6640625" style="11" customWidth="1"/>
    <col min="12812" max="12812" width="33.5" style="11" customWidth="1"/>
    <col min="12813" max="12813" width="25" style="11" customWidth="1"/>
    <col min="12814" max="12814" width="26.33203125" style="11" customWidth="1"/>
    <col min="12815" max="12815" width="19.5" style="11" customWidth="1"/>
    <col min="12816" max="12816" width="21" style="11" customWidth="1"/>
    <col min="12817" max="12817" width="56.6640625" style="11" customWidth="1"/>
    <col min="12818" max="12818" width="14.6640625" style="11" customWidth="1"/>
    <col min="12819" max="12819" width="17.83203125" style="11" customWidth="1"/>
    <col min="12820" max="12823" width="14.6640625" style="11" customWidth="1"/>
    <col min="12824" max="12824" width="16.1640625" style="11" customWidth="1"/>
    <col min="12825" max="12825" width="17.5" style="11" customWidth="1"/>
    <col min="12826" max="12881" width="14.6640625" style="11" customWidth="1"/>
    <col min="12882" max="12882" width="21.6640625" style="11" customWidth="1"/>
    <col min="12883" max="12883" width="19.6640625" style="11" customWidth="1"/>
    <col min="12884" max="13018" width="9.1640625" style="11" customWidth="1"/>
    <col min="13019" max="13019" width="6" style="11" customWidth="1"/>
    <col min="13020" max="13020" width="11.1640625" style="11" customWidth="1"/>
    <col min="13021" max="13021" width="37.33203125" style="11" customWidth="1"/>
    <col min="13022" max="13022" width="14.1640625" style="11" customWidth="1"/>
    <col min="13023" max="13024" width="12" style="11" customWidth="1"/>
    <col min="13025" max="13025" width="17.83203125" style="11" customWidth="1"/>
    <col min="13026" max="13026" width="15.6640625" style="11" customWidth="1"/>
    <col min="13027" max="13032" width="0" style="11" hidden="1" customWidth="1"/>
    <col min="13033" max="13033" width="11.83203125" style="11" customWidth="1"/>
    <col min="13034" max="13034" width="31.83203125" style="11" customWidth="1"/>
    <col min="13035" max="13035" width="12.1640625" style="11" customWidth="1"/>
    <col min="13036" max="13055" width="12" style="11"/>
    <col min="13056" max="13056" width="16.33203125" style="11" customWidth="1"/>
    <col min="13057" max="13057" width="14.6640625" style="11" customWidth="1"/>
    <col min="13058" max="13058" width="71.83203125" style="11" customWidth="1"/>
    <col min="13059" max="13059" width="23.1640625" style="11" customWidth="1"/>
    <col min="13060" max="13060" width="17.6640625" style="11" customWidth="1"/>
    <col min="13061" max="13061" width="19.33203125" style="11" customWidth="1"/>
    <col min="13062" max="13062" width="16.6640625" style="11" customWidth="1"/>
    <col min="13063" max="13063" width="19" style="11" customWidth="1"/>
    <col min="13064" max="13064" width="23.83203125" style="11" customWidth="1"/>
    <col min="13065" max="13066" width="21.1640625" style="11" customWidth="1"/>
    <col min="13067" max="13067" width="26.6640625" style="11" customWidth="1"/>
    <col min="13068" max="13068" width="33.5" style="11" customWidth="1"/>
    <col min="13069" max="13069" width="25" style="11" customWidth="1"/>
    <col min="13070" max="13070" width="26.33203125" style="11" customWidth="1"/>
    <col min="13071" max="13071" width="19.5" style="11" customWidth="1"/>
    <col min="13072" max="13072" width="21" style="11" customWidth="1"/>
    <col min="13073" max="13073" width="56.6640625" style="11" customWidth="1"/>
    <col min="13074" max="13074" width="14.6640625" style="11" customWidth="1"/>
    <col min="13075" max="13075" width="17.83203125" style="11" customWidth="1"/>
    <col min="13076" max="13079" width="14.6640625" style="11" customWidth="1"/>
    <col min="13080" max="13080" width="16.1640625" style="11" customWidth="1"/>
    <col min="13081" max="13081" width="17.5" style="11" customWidth="1"/>
    <col min="13082" max="13137" width="14.6640625" style="11" customWidth="1"/>
    <col min="13138" max="13138" width="21.6640625" style="11" customWidth="1"/>
    <col min="13139" max="13139" width="19.6640625" style="11" customWidth="1"/>
    <col min="13140" max="13274" width="9.1640625" style="11" customWidth="1"/>
    <col min="13275" max="13275" width="6" style="11" customWidth="1"/>
    <col min="13276" max="13276" width="11.1640625" style="11" customWidth="1"/>
    <col min="13277" max="13277" width="37.33203125" style="11" customWidth="1"/>
    <col min="13278" max="13278" width="14.1640625" style="11" customWidth="1"/>
    <col min="13279" max="13280" width="12" style="11" customWidth="1"/>
    <col min="13281" max="13281" width="17.83203125" style="11" customWidth="1"/>
    <col min="13282" max="13282" width="15.6640625" style="11" customWidth="1"/>
    <col min="13283" max="13288" width="0" style="11" hidden="1" customWidth="1"/>
    <col min="13289" max="13289" width="11.83203125" style="11" customWidth="1"/>
    <col min="13290" max="13290" width="31.83203125" style="11" customWidth="1"/>
    <col min="13291" max="13291" width="12.1640625" style="11" customWidth="1"/>
    <col min="13292" max="13311" width="12" style="11"/>
    <col min="13312" max="13312" width="16.33203125" style="11" customWidth="1"/>
    <col min="13313" max="13313" width="14.6640625" style="11" customWidth="1"/>
    <col min="13314" max="13314" width="71.83203125" style="11" customWidth="1"/>
    <col min="13315" max="13315" width="23.1640625" style="11" customWidth="1"/>
    <col min="13316" max="13316" width="17.6640625" style="11" customWidth="1"/>
    <col min="13317" max="13317" width="19.33203125" style="11" customWidth="1"/>
    <col min="13318" max="13318" width="16.6640625" style="11" customWidth="1"/>
    <col min="13319" max="13319" width="19" style="11" customWidth="1"/>
    <col min="13320" max="13320" width="23.83203125" style="11" customWidth="1"/>
    <col min="13321" max="13322" width="21.1640625" style="11" customWidth="1"/>
    <col min="13323" max="13323" width="26.6640625" style="11" customWidth="1"/>
    <col min="13324" max="13324" width="33.5" style="11" customWidth="1"/>
    <col min="13325" max="13325" width="25" style="11" customWidth="1"/>
    <col min="13326" max="13326" width="26.33203125" style="11" customWidth="1"/>
    <col min="13327" max="13327" width="19.5" style="11" customWidth="1"/>
    <col min="13328" max="13328" width="21" style="11" customWidth="1"/>
    <col min="13329" max="13329" width="56.6640625" style="11" customWidth="1"/>
    <col min="13330" max="13330" width="14.6640625" style="11" customWidth="1"/>
    <col min="13331" max="13331" width="17.83203125" style="11" customWidth="1"/>
    <col min="13332" max="13335" width="14.6640625" style="11" customWidth="1"/>
    <col min="13336" max="13336" width="16.1640625" style="11" customWidth="1"/>
    <col min="13337" max="13337" width="17.5" style="11" customWidth="1"/>
    <col min="13338" max="13393" width="14.6640625" style="11" customWidth="1"/>
    <col min="13394" max="13394" width="21.6640625" style="11" customWidth="1"/>
    <col min="13395" max="13395" width="19.6640625" style="11" customWidth="1"/>
    <col min="13396" max="13530" width="9.1640625" style="11" customWidth="1"/>
    <col min="13531" max="13531" width="6" style="11" customWidth="1"/>
    <col min="13532" max="13532" width="11.1640625" style="11" customWidth="1"/>
    <col min="13533" max="13533" width="37.33203125" style="11" customWidth="1"/>
    <col min="13534" max="13534" width="14.1640625" style="11" customWidth="1"/>
    <col min="13535" max="13536" width="12" style="11" customWidth="1"/>
    <col min="13537" max="13537" width="17.83203125" style="11" customWidth="1"/>
    <col min="13538" max="13538" width="15.6640625" style="11" customWidth="1"/>
    <col min="13539" max="13544" width="0" style="11" hidden="1" customWidth="1"/>
    <col min="13545" max="13545" width="11.83203125" style="11" customWidth="1"/>
    <col min="13546" max="13546" width="31.83203125" style="11" customWidth="1"/>
    <col min="13547" max="13547" width="12.1640625" style="11" customWidth="1"/>
    <col min="13548" max="13567" width="12" style="11"/>
    <col min="13568" max="13568" width="16.33203125" style="11" customWidth="1"/>
    <col min="13569" max="13569" width="14.6640625" style="11" customWidth="1"/>
    <col min="13570" max="13570" width="71.83203125" style="11" customWidth="1"/>
    <col min="13571" max="13571" width="23.1640625" style="11" customWidth="1"/>
    <col min="13572" max="13572" width="17.6640625" style="11" customWidth="1"/>
    <col min="13573" max="13573" width="19.33203125" style="11" customWidth="1"/>
    <col min="13574" max="13574" width="16.6640625" style="11" customWidth="1"/>
    <col min="13575" max="13575" width="19" style="11" customWidth="1"/>
    <col min="13576" max="13576" width="23.83203125" style="11" customWidth="1"/>
    <col min="13577" max="13578" width="21.1640625" style="11" customWidth="1"/>
    <col min="13579" max="13579" width="26.6640625" style="11" customWidth="1"/>
    <col min="13580" max="13580" width="33.5" style="11" customWidth="1"/>
    <col min="13581" max="13581" width="25" style="11" customWidth="1"/>
    <col min="13582" max="13582" width="26.33203125" style="11" customWidth="1"/>
    <col min="13583" max="13583" width="19.5" style="11" customWidth="1"/>
    <col min="13584" max="13584" width="21" style="11" customWidth="1"/>
    <col min="13585" max="13585" width="56.6640625" style="11" customWidth="1"/>
    <col min="13586" max="13586" width="14.6640625" style="11" customWidth="1"/>
    <col min="13587" max="13587" width="17.83203125" style="11" customWidth="1"/>
    <col min="13588" max="13591" width="14.6640625" style="11" customWidth="1"/>
    <col min="13592" max="13592" width="16.1640625" style="11" customWidth="1"/>
    <col min="13593" max="13593" width="17.5" style="11" customWidth="1"/>
    <col min="13594" max="13649" width="14.6640625" style="11" customWidth="1"/>
    <col min="13650" max="13650" width="21.6640625" style="11" customWidth="1"/>
    <col min="13651" max="13651" width="19.6640625" style="11" customWidth="1"/>
    <col min="13652" max="13786" width="9.1640625" style="11" customWidth="1"/>
    <col min="13787" max="13787" width="6" style="11" customWidth="1"/>
    <col min="13788" max="13788" width="11.1640625" style="11" customWidth="1"/>
    <col min="13789" max="13789" width="37.33203125" style="11" customWidth="1"/>
    <col min="13790" max="13790" width="14.1640625" style="11" customWidth="1"/>
    <col min="13791" max="13792" width="12" style="11" customWidth="1"/>
    <col min="13793" max="13793" width="17.83203125" style="11" customWidth="1"/>
    <col min="13794" max="13794" width="15.6640625" style="11" customWidth="1"/>
    <col min="13795" max="13800" width="0" style="11" hidden="1" customWidth="1"/>
    <col min="13801" max="13801" width="11.83203125" style="11" customWidth="1"/>
    <col min="13802" max="13802" width="31.83203125" style="11" customWidth="1"/>
    <col min="13803" max="13803" width="12.1640625" style="11" customWidth="1"/>
    <col min="13804" max="13823" width="12" style="11"/>
    <col min="13824" max="13824" width="16.33203125" style="11" customWidth="1"/>
    <col min="13825" max="13825" width="14.6640625" style="11" customWidth="1"/>
    <col min="13826" max="13826" width="71.83203125" style="11" customWidth="1"/>
    <col min="13827" max="13827" width="23.1640625" style="11" customWidth="1"/>
    <col min="13828" max="13828" width="17.6640625" style="11" customWidth="1"/>
    <col min="13829" max="13829" width="19.33203125" style="11" customWidth="1"/>
    <col min="13830" max="13830" width="16.6640625" style="11" customWidth="1"/>
    <col min="13831" max="13831" width="19" style="11" customWidth="1"/>
    <col min="13832" max="13832" width="23.83203125" style="11" customWidth="1"/>
    <col min="13833" max="13834" width="21.1640625" style="11" customWidth="1"/>
    <col min="13835" max="13835" width="26.6640625" style="11" customWidth="1"/>
    <col min="13836" max="13836" width="33.5" style="11" customWidth="1"/>
    <col min="13837" max="13837" width="25" style="11" customWidth="1"/>
    <col min="13838" max="13838" width="26.33203125" style="11" customWidth="1"/>
    <col min="13839" max="13839" width="19.5" style="11" customWidth="1"/>
    <col min="13840" max="13840" width="21" style="11" customWidth="1"/>
    <col min="13841" max="13841" width="56.6640625" style="11" customWidth="1"/>
    <col min="13842" max="13842" width="14.6640625" style="11" customWidth="1"/>
    <col min="13843" max="13843" width="17.83203125" style="11" customWidth="1"/>
    <col min="13844" max="13847" width="14.6640625" style="11" customWidth="1"/>
    <col min="13848" max="13848" width="16.1640625" style="11" customWidth="1"/>
    <col min="13849" max="13849" width="17.5" style="11" customWidth="1"/>
    <col min="13850" max="13905" width="14.6640625" style="11" customWidth="1"/>
    <col min="13906" max="13906" width="21.6640625" style="11" customWidth="1"/>
    <col min="13907" max="13907" width="19.6640625" style="11" customWidth="1"/>
    <col min="13908" max="14042" width="9.1640625" style="11" customWidth="1"/>
    <col min="14043" max="14043" width="6" style="11" customWidth="1"/>
    <col min="14044" max="14044" width="11.1640625" style="11" customWidth="1"/>
    <col min="14045" max="14045" width="37.33203125" style="11" customWidth="1"/>
    <col min="14046" max="14046" width="14.1640625" style="11" customWidth="1"/>
    <col min="14047" max="14048" width="12" style="11" customWidth="1"/>
    <col min="14049" max="14049" width="17.83203125" style="11" customWidth="1"/>
    <col min="14050" max="14050" width="15.6640625" style="11" customWidth="1"/>
    <col min="14051" max="14056" width="0" style="11" hidden="1" customWidth="1"/>
    <col min="14057" max="14057" width="11.83203125" style="11" customWidth="1"/>
    <col min="14058" max="14058" width="31.83203125" style="11" customWidth="1"/>
    <col min="14059" max="14059" width="12.1640625" style="11" customWidth="1"/>
    <col min="14060" max="14079" width="12" style="11"/>
    <col min="14080" max="14080" width="16.33203125" style="11" customWidth="1"/>
    <col min="14081" max="14081" width="14.6640625" style="11" customWidth="1"/>
    <col min="14082" max="14082" width="71.83203125" style="11" customWidth="1"/>
    <col min="14083" max="14083" width="23.1640625" style="11" customWidth="1"/>
    <col min="14084" max="14084" width="17.6640625" style="11" customWidth="1"/>
    <col min="14085" max="14085" width="19.33203125" style="11" customWidth="1"/>
    <col min="14086" max="14086" width="16.6640625" style="11" customWidth="1"/>
    <col min="14087" max="14087" width="19" style="11" customWidth="1"/>
    <col min="14088" max="14088" width="23.83203125" style="11" customWidth="1"/>
    <col min="14089" max="14090" width="21.1640625" style="11" customWidth="1"/>
    <col min="14091" max="14091" width="26.6640625" style="11" customWidth="1"/>
    <col min="14092" max="14092" width="33.5" style="11" customWidth="1"/>
    <col min="14093" max="14093" width="25" style="11" customWidth="1"/>
    <col min="14094" max="14094" width="26.33203125" style="11" customWidth="1"/>
    <col min="14095" max="14095" width="19.5" style="11" customWidth="1"/>
    <col min="14096" max="14096" width="21" style="11" customWidth="1"/>
    <col min="14097" max="14097" width="56.6640625" style="11" customWidth="1"/>
    <col min="14098" max="14098" width="14.6640625" style="11" customWidth="1"/>
    <col min="14099" max="14099" width="17.83203125" style="11" customWidth="1"/>
    <col min="14100" max="14103" width="14.6640625" style="11" customWidth="1"/>
    <col min="14104" max="14104" width="16.1640625" style="11" customWidth="1"/>
    <col min="14105" max="14105" width="17.5" style="11" customWidth="1"/>
    <col min="14106" max="14161" width="14.6640625" style="11" customWidth="1"/>
    <col min="14162" max="14162" width="21.6640625" style="11" customWidth="1"/>
    <col min="14163" max="14163" width="19.6640625" style="11" customWidth="1"/>
    <col min="14164" max="14298" width="9.1640625" style="11" customWidth="1"/>
    <col min="14299" max="14299" width="6" style="11" customWidth="1"/>
    <col min="14300" max="14300" width="11.1640625" style="11" customWidth="1"/>
    <col min="14301" max="14301" width="37.33203125" style="11" customWidth="1"/>
    <col min="14302" max="14302" width="14.1640625" style="11" customWidth="1"/>
    <col min="14303" max="14304" width="12" style="11" customWidth="1"/>
    <col min="14305" max="14305" width="17.83203125" style="11" customWidth="1"/>
    <col min="14306" max="14306" width="15.6640625" style="11" customWidth="1"/>
    <col min="14307" max="14312" width="0" style="11" hidden="1" customWidth="1"/>
    <col min="14313" max="14313" width="11.83203125" style="11" customWidth="1"/>
    <col min="14314" max="14314" width="31.83203125" style="11" customWidth="1"/>
    <col min="14315" max="14315" width="12.1640625" style="11" customWidth="1"/>
    <col min="14316" max="14335" width="12" style="11"/>
    <col min="14336" max="14336" width="16.33203125" style="11" customWidth="1"/>
    <col min="14337" max="14337" width="14.6640625" style="11" customWidth="1"/>
    <col min="14338" max="14338" width="71.83203125" style="11" customWidth="1"/>
    <col min="14339" max="14339" width="23.1640625" style="11" customWidth="1"/>
    <col min="14340" max="14340" width="17.6640625" style="11" customWidth="1"/>
    <col min="14341" max="14341" width="19.33203125" style="11" customWidth="1"/>
    <col min="14342" max="14342" width="16.6640625" style="11" customWidth="1"/>
    <col min="14343" max="14343" width="19" style="11" customWidth="1"/>
    <col min="14344" max="14344" width="23.83203125" style="11" customWidth="1"/>
    <col min="14345" max="14346" width="21.1640625" style="11" customWidth="1"/>
    <col min="14347" max="14347" width="26.6640625" style="11" customWidth="1"/>
    <col min="14348" max="14348" width="33.5" style="11" customWidth="1"/>
    <col min="14349" max="14349" width="25" style="11" customWidth="1"/>
    <col min="14350" max="14350" width="26.33203125" style="11" customWidth="1"/>
    <col min="14351" max="14351" width="19.5" style="11" customWidth="1"/>
    <col min="14352" max="14352" width="21" style="11" customWidth="1"/>
    <col min="14353" max="14353" width="56.6640625" style="11" customWidth="1"/>
    <col min="14354" max="14354" width="14.6640625" style="11" customWidth="1"/>
    <col min="14355" max="14355" width="17.83203125" style="11" customWidth="1"/>
    <col min="14356" max="14359" width="14.6640625" style="11" customWidth="1"/>
    <col min="14360" max="14360" width="16.1640625" style="11" customWidth="1"/>
    <col min="14361" max="14361" width="17.5" style="11" customWidth="1"/>
    <col min="14362" max="14417" width="14.6640625" style="11" customWidth="1"/>
    <col min="14418" max="14418" width="21.6640625" style="11" customWidth="1"/>
    <col min="14419" max="14419" width="19.6640625" style="11" customWidth="1"/>
    <col min="14420" max="14554" width="9.1640625" style="11" customWidth="1"/>
    <col min="14555" max="14555" width="6" style="11" customWidth="1"/>
    <col min="14556" max="14556" width="11.1640625" style="11" customWidth="1"/>
    <col min="14557" max="14557" width="37.33203125" style="11" customWidth="1"/>
    <col min="14558" max="14558" width="14.1640625" style="11" customWidth="1"/>
    <col min="14559" max="14560" width="12" style="11" customWidth="1"/>
    <col min="14561" max="14561" width="17.83203125" style="11" customWidth="1"/>
    <col min="14562" max="14562" width="15.6640625" style="11" customWidth="1"/>
    <col min="14563" max="14568" width="0" style="11" hidden="1" customWidth="1"/>
    <col min="14569" max="14569" width="11.83203125" style="11" customWidth="1"/>
    <col min="14570" max="14570" width="31.83203125" style="11" customWidth="1"/>
    <col min="14571" max="14571" width="12.1640625" style="11" customWidth="1"/>
    <col min="14572" max="14591" width="12" style="11"/>
    <col min="14592" max="14592" width="16.33203125" style="11" customWidth="1"/>
    <col min="14593" max="14593" width="14.6640625" style="11" customWidth="1"/>
    <col min="14594" max="14594" width="71.83203125" style="11" customWidth="1"/>
    <col min="14595" max="14595" width="23.1640625" style="11" customWidth="1"/>
    <col min="14596" max="14596" width="17.6640625" style="11" customWidth="1"/>
    <col min="14597" max="14597" width="19.33203125" style="11" customWidth="1"/>
    <col min="14598" max="14598" width="16.6640625" style="11" customWidth="1"/>
    <col min="14599" max="14599" width="19" style="11" customWidth="1"/>
    <col min="14600" max="14600" width="23.83203125" style="11" customWidth="1"/>
    <col min="14601" max="14602" width="21.1640625" style="11" customWidth="1"/>
    <col min="14603" max="14603" width="26.6640625" style="11" customWidth="1"/>
    <col min="14604" max="14604" width="33.5" style="11" customWidth="1"/>
    <col min="14605" max="14605" width="25" style="11" customWidth="1"/>
    <col min="14606" max="14606" width="26.33203125" style="11" customWidth="1"/>
    <col min="14607" max="14607" width="19.5" style="11" customWidth="1"/>
    <col min="14608" max="14608" width="21" style="11" customWidth="1"/>
    <col min="14609" max="14609" width="56.6640625" style="11" customWidth="1"/>
    <col min="14610" max="14610" width="14.6640625" style="11" customWidth="1"/>
    <col min="14611" max="14611" width="17.83203125" style="11" customWidth="1"/>
    <col min="14612" max="14615" width="14.6640625" style="11" customWidth="1"/>
    <col min="14616" max="14616" width="16.1640625" style="11" customWidth="1"/>
    <col min="14617" max="14617" width="17.5" style="11" customWidth="1"/>
    <col min="14618" max="14673" width="14.6640625" style="11" customWidth="1"/>
    <col min="14674" max="14674" width="21.6640625" style="11" customWidth="1"/>
    <col min="14675" max="14675" width="19.6640625" style="11" customWidth="1"/>
    <col min="14676" max="14810" width="9.1640625" style="11" customWidth="1"/>
    <col min="14811" max="14811" width="6" style="11" customWidth="1"/>
    <col min="14812" max="14812" width="11.1640625" style="11" customWidth="1"/>
    <col min="14813" max="14813" width="37.33203125" style="11" customWidth="1"/>
    <col min="14814" max="14814" width="14.1640625" style="11" customWidth="1"/>
    <col min="14815" max="14816" width="12" style="11" customWidth="1"/>
    <col min="14817" max="14817" width="17.83203125" style="11" customWidth="1"/>
    <col min="14818" max="14818" width="15.6640625" style="11" customWidth="1"/>
    <col min="14819" max="14824" width="0" style="11" hidden="1" customWidth="1"/>
    <col min="14825" max="14825" width="11.83203125" style="11" customWidth="1"/>
    <col min="14826" max="14826" width="31.83203125" style="11" customWidth="1"/>
    <col min="14827" max="14827" width="12.1640625" style="11" customWidth="1"/>
    <col min="14828" max="14847" width="12" style="11"/>
    <col min="14848" max="14848" width="16.33203125" style="11" customWidth="1"/>
    <col min="14849" max="14849" width="14.6640625" style="11" customWidth="1"/>
    <col min="14850" max="14850" width="71.83203125" style="11" customWidth="1"/>
    <col min="14851" max="14851" width="23.1640625" style="11" customWidth="1"/>
    <col min="14852" max="14852" width="17.6640625" style="11" customWidth="1"/>
    <col min="14853" max="14853" width="19.33203125" style="11" customWidth="1"/>
    <col min="14854" max="14854" width="16.6640625" style="11" customWidth="1"/>
    <col min="14855" max="14855" width="19" style="11" customWidth="1"/>
    <col min="14856" max="14856" width="23.83203125" style="11" customWidth="1"/>
    <col min="14857" max="14858" width="21.1640625" style="11" customWidth="1"/>
    <col min="14859" max="14859" width="26.6640625" style="11" customWidth="1"/>
    <col min="14860" max="14860" width="33.5" style="11" customWidth="1"/>
    <col min="14861" max="14861" width="25" style="11" customWidth="1"/>
    <col min="14862" max="14862" width="26.33203125" style="11" customWidth="1"/>
    <col min="14863" max="14863" width="19.5" style="11" customWidth="1"/>
    <col min="14864" max="14864" width="21" style="11" customWidth="1"/>
    <col min="14865" max="14865" width="56.6640625" style="11" customWidth="1"/>
    <col min="14866" max="14866" width="14.6640625" style="11" customWidth="1"/>
    <col min="14867" max="14867" width="17.83203125" style="11" customWidth="1"/>
    <col min="14868" max="14871" width="14.6640625" style="11" customWidth="1"/>
    <col min="14872" max="14872" width="16.1640625" style="11" customWidth="1"/>
    <col min="14873" max="14873" width="17.5" style="11" customWidth="1"/>
    <col min="14874" max="14929" width="14.6640625" style="11" customWidth="1"/>
    <col min="14930" max="14930" width="21.6640625" style="11" customWidth="1"/>
    <col min="14931" max="14931" width="19.6640625" style="11" customWidth="1"/>
    <col min="14932" max="15066" width="9.1640625" style="11" customWidth="1"/>
    <col min="15067" max="15067" width="6" style="11" customWidth="1"/>
    <col min="15068" max="15068" width="11.1640625" style="11" customWidth="1"/>
    <col min="15069" max="15069" width="37.33203125" style="11" customWidth="1"/>
    <col min="15070" max="15070" width="14.1640625" style="11" customWidth="1"/>
    <col min="15071" max="15072" width="12" style="11" customWidth="1"/>
    <col min="15073" max="15073" width="17.83203125" style="11" customWidth="1"/>
    <col min="15074" max="15074" width="15.6640625" style="11" customWidth="1"/>
    <col min="15075" max="15080" width="0" style="11" hidden="1" customWidth="1"/>
    <col min="15081" max="15081" width="11.83203125" style="11" customWidth="1"/>
    <col min="15082" max="15082" width="31.83203125" style="11" customWidth="1"/>
    <col min="15083" max="15083" width="12.1640625" style="11" customWidth="1"/>
    <col min="15084" max="15103" width="12" style="11"/>
    <col min="15104" max="15104" width="16.33203125" style="11" customWidth="1"/>
    <col min="15105" max="15105" width="14.6640625" style="11" customWidth="1"/>
    <col min="15106" max="15106" width="71.83203125" style="11" customWidth="1"/>
    <col min="15107" max="15107" width="23.1640625" style="11" customWidth="1"/>
    <col min="15108" max="15108" width="17.6640625" style="11" customWidth="1"/>
    <col min="15109" max="15109" width="19.33203125" style="11" customWidth="1"/>
    <col min="15110" max="15110" width="16.6640625" style="11" customWidth="1"/>
    <col min="15111" max="15111" width="19" style="11" customWidth="1"/>
    <col min="15112" max="15112" width="23.83203125" style="11" customWidth="1"/>
    <col min="15113" max="15114" width="21.1640625" style="11" customWidth="1"/>
    <col min="15115" max="15115" width="26.6640625" style="11" customWidth="1"/>
    <col min="15116" max="15116" width="33.5" style="11" customWidth="1"/>
    <col min="15117" max="15117" width="25" style="11" customWidth="1"/>
    <col min="15118" max="15118" width="26.33203125" style="11" customWidth="1"/>
    <col min="15119" max="15119" width="19.5" style="11" customWidth="1"/>
    <col min="15120" max="15120" width="21" style="11" customWidth="1"/>
    <col min="15121" max="15121" width="56.6640625" style="11" customWidth="1"/>
    <col min="15122" max="15122" width="14.6640625" style="11" customWidth="1"/>
    <col min="15123" max="15123" width="17.83203125" style="11" customWidth="1"/>
    <col min="15124" max="15127" width="14.6640625" style="11" customWidth="1"/>
    <col min="15128" max="15128" width="16.1640625" style="11" customWidth="1"/>
    <col min="15129" max="15129" width="17.5" style="11" customWidth="1"/>
    <col min="15130" max="15185" width="14.6640625" style="11" customWidth="1"/>
    <col min="15186" max="15186" width="21.6640625" style="11" customWidth="1"/>
    <col min="15187" max="15187" width="19.6640625" style="11" customWidth="1"/>
    <col min="15188" max="15322" width="9.1640625" style="11" customWidth="1"/>
    <col min="15323" max="15323" width="6" style="11" customWidth="1"/>
    <col min="15324" max="15324" width="11.1640625" style="11" customWidth="1"/>
    <col min="15325" max="15325" width="37.33203125" style="11" customWidth="1"/>
    <col min="15326" max="15326" width="14.1640625" style="11" customWidth="1"/>
    <col min="15327" max="15328" width="12" style="11" customWidth="1"/>
    <col min="15329" max="15329" width="17.83203125" style="11" customWidth="1"/>
    <col min="15330" max="15330" width="15.6640625" style="11" customWidth="1"/>
    <col min="15331" max="15336" width="0" style="11" hidden="1" customWidth="1"/>
    <col min="15337" max="15337" width="11.83203125" style="11" customWidth="1"/>
    <col min="15338" max="15338" width="31.83203125" style="11" customWidth="1"/>
    <col min="15339" max="15339" width="12.1640625" style="11" customWidth="1"/>
    <col min="15340" max="15359" width="12" style="11"/>
    <col min="15360" max="15360" width="16.33203125" style="11" customWidth="1"/>
    <col min="15361" max="15361" width="14.6640625" style="11" customWidth="1"/>
    <col min="15362" max="15362" width="71.83203125" style="11" customWidth="1"/>
    <col min="15363" max="15363" width="23.1640625" style="11" customWidth="1"/>
    <col min="15364" max="15364" width="17.6640625" style="11" customWidth="1"/>
    <col min="15365" max="15365" width="19.33203125" style="11" customWidth="1"/>
    <col min="15366" max="15366" width="16.6640625" style="11" customWidth="1"/>
    <col min="15367" max="15367" width="19" style="11" customWidth="1"/>
    <col min="15368" max="15368" width="23.83203125" style="11" customWidth="1"/>
    <col min="15369" max="15370" width="21.1640625" style="11" customWidth="1"/>
    <col min="15371" max="15371" width="26.6640625" style="11" customWidth="1"/>
    <col min="15372" max="15372" width="33.5" style="11" customWidth="1"/>
    <col min="15373" max="15373" width="25" style="11" customWidth="1"/>
    <col min="15374" max="15374" width="26.33203125" style="11" customWidth="1"/>
    <col min="15375" max="15375" width="19.5" style="11" customWidth="1"/>
    <col min="15376" max="15376" width="21" style="11" customWidth="1"/>
    <col min="15377" max="15377" width="56.6640625" style="11" customWidth="1"/>
    <col min="15378" max="15378" width="14.6640625" style="11" customWidth="1"/>
    <col min="15379" max="15379" width="17.83203125" style="11" customWidth="1"/>
    <col min="15380" max="15383" width="14.6640625" style="11" customWidth="1"/>
    <col min="15384" max="15384" width="16.1640625" style="11" customWidth="1"/>
    <col min="15385" max="15385" width="17.5" style="11" customWidth="1"/>
    <col min="15386" max="15441" width="14.6640625" style="11" customWidth="1"/>
    <col min="15442" max="15442" width="21.6640625" style="11" customWidth="1"/>
    <col min="15443" max="15443" width="19.6640625" style="11" customWidth="1"/>
    <col min="15444" max="15578" width="9.1640625" style="11" customWidth="1"/>
    <col min="15579" max="15579" width="6" style="11" customWidth="1"/>
    <col min="15580" max="15580" width="11.1640625" style="11" customWidth="1"/>
    <col min="15581" max="15581" width="37.33203125" style="11" customWidth="1"/>
    <col min="15582" max="15582" width="14.1640625" style="11" customWidth="1"/>
    <col min="15583" max="15584" width="12" style="11" customWidth="1"/>
    <col min="15585" max="15585" width="17.83203125" style="11" customWidth="1"/>
    <col min="15586" max="15586" width="15.6640625" style="11" customWidth="1"/>
    <col min="15587" max="15592" width="0" style="11" hidden="1" customWidth="1"/>
    <col min="15593" max="15593" width="11.83203125" style="11" customWidth="1"/>
    <col min="15594" max="15594" width="31.83203125" style="11" customWidth="1"/>
    <col min="15595" max="15595" width="12.1640625" style="11" customWidth="1"/>
    <col min="15596" max="15615" width="12" style="11"/>
    <col min="15616" max="15616" width="16.33203125" style="11" customWidth="1"/>
    <col min="15617" max="15617" width="14.6640625" style="11" customWidth="1"/>
    <col min="15618" max="15618" width="71.83203125" style="11" customWidth="1"/>
    <col min="15619" max="15619" width="23.1640625" style="11" customWidth="1"/>
    <col min="15620" max="15620" width="17.6640625" style="11" customWidth="1"/>
    <col min="15621" max="15621" width="19.33203125" style="11" customWidth="1"/>
    <col min="15622" max="15622" width="16.6640625" style="11" customWidth="1"/>
    <col min="15623" max="15623" width="19" style="11" customWidth="1"/>
    <col min="15624" max="15624" width="23.83203125" style="11" customWidth="1"/>
    <col min="15625" max="15626" width="21.1640625" style="11" customWidth="1"/>
    <col min="15627" max="15627" width="26.6640625" style="11" customWidth="1"/>
    <col min="15628" max="15628" width="33.5" style="11" customWidth="1"/>
    <col min="15629" max="15629" width="25" style="11" customWidth="1"/>
    <col min="15630" max="15630" width="26.33203125" style="11" customWidth="1"/>
    <col min="15631" max="15631" width="19.5" style="11" customWidth="1"/>
    <col min="15632" max="15632" width="21" style="11" customWidth="1"/>
    <col min="15633" max="15633" width="56.6640625" style="11" customWidth="1"/>
    <col min="15634" max="15634" width="14.6640625" style="11" customWidth="1"/>
    <col min="15635" max="15635" width="17.83203125" style="11" customWidth="1"/>
    <col min="15636" max="15639" width="14.6640625" style="11" customWidth="1"/>
    <col min="15640" max="15640" width="16.1640625" style="11" customWidth="1"/>
    <col min="15641" max="15641" width="17.5" style="11" customWidth="1"/>
    <col min="15642" max="15697" width="14.6640625" style="11" customWidth="1"/>
    <col min="15698" max="15698" width="21.6640625" style="11" customWidth="1"/>
    <col min="15699" max="15699" width="19.6640625" style="11" customWidth="1"/>
    <col min="15700" max="15834" width="9.1640625" style="11" customWidth="1"/>
    <col min="15835" max="15835" width="6" style="11" customWidth="1"/>
    <col min="15836" max="15836" width="11.1640625" style="11" customWidth="1"/>
    <col min="15837" max="15837" width="37.33203125" style="11" customWidth="1"/>
    <col min="15838" max="15838" width="14.1640625" style="11" customWidth="1"/>
    <col min="15839" max="15840" width="12" style="11" customWidth="1"/>
    <col min="15841" max="15841" width="17.83203125" style="11" customWidth="1"/>
    <col min="15842" max="15842" width="15.6640625" style="11" customWidth="1"/>
    <col min="15843" max="15848" width="0" style="11" hidden="1" customWidth="1"/>
    <col min="15849" max="15849" width="11.83203125" style="11" customWidth="1"/>
    <col min="15850" max="15850" width="31.83203125" style="11" customWidth="1"/>
    <col min="15851" max="15851" width="12.1640625" style="11" customWidth="1"/>
    <col min="15852" max="15871" width="12" style="11"/>
    <col min="15872" max="15872" width="16.33203125" style="11" customWidth="1"/>
    <col min="15873" max="15873" width="14.6640625" style="11" customWidth="1"/>
    <col min="15874" max="15874" width="71.83203125" style="11" customWidth="1"/>
    <col min="15875" max="15875" width="23.1640625" style="11" customWidth="1"/>
    <col min="15876" max="15876" width="17.6640625" style="11" customWidth="1"/>
    <col min="15877" max="15877" width="19.33203125" style="11" customWidth="1"/>
    <col min="15878" max="15878" width="16.6640625" style="11" customWidth="1"/>
    <col min="15879" max="15879" width="19" style="11" customWidth="1"/>
    <col min="15880" max="15880" width="23.83203125" style="11" customWidth="1"/>
    <col min="15881" max="15882" width="21.1640625" style="11" customWidth="1"/>
    <col min="15883" max="15883" width="26.6640625" style="11" customWidth="1"/>
    <col min="15884" max="15884" width="33.5" style="11" customWidth="1"/>
    <col min="15885" max="15885" width="25" style="11" customWidth="1"/>
    <col min="15886" max="15886" width="26.33203125" style="11" customWidth="1"/>
    <col min="15887" max="15887" width="19.5" style="11" customWidth="1"/>
    <col min="15888" max="15888" width="21" style="11" customWidth="1"/>
    <col min="15889" max="15889" width="56.6640625" style="11" customWidth="1"/>
    <col min="15890" max="15890" width="14.6640625" style="11" customWidth="1"/>
    <col min="15891" max="15891" width="17.83203125" style="11" customWidth="1"/>
    <col min="15892" max="15895" width="14.6640625" style="11" customWidth="1"/>
    <col min="15896" max="15896" width="16.1640625" style="11" customWidth="1"/>
    <col min="15897" max="15897" width="17.5" style="11" customWidth="1"/>
    <col min="15898" max="15953" width="14.6640625" style="11" customWidth="1"/>
    <col min="15954" max="15954" width="21.6640625" style="11" customWidth="1"/>
    <col min="15955" max="15955" width="19.6640625" style="11" customWidth="1"/>
    <col min="15956" max="16090" width="9.1640625" style="11" customWidth="1"/>
    <col min="16091" max="16091" width="6" style="11" customWidth="1"/>
    <col min="16092" max="16092" width="11.1640625" style="11" customWidth="1"/>
    <col min="16093" max="16093" width="37.33203125" style="11" customWidth="1"/>
    <col min="16094" max="16094" width="14.1640625" style="11" customWidth="1"/>
    <col min="16095" max="16096" width="12" style="11" customWidth="1"/>
    <col min="16097" max="16097" width="17.83203125" style="11" customWidth="1"/>
    <col min="16098" max="16098" width="15.6640625" style="11" customWidth="1"/>
    <col min="16099" max="16104" width="0" style="11" hidden="1" customWidth="1"/>
    <col min="16105" max="16105" width="11.83203125" style="11" customWidth="1"/>
    <col min="16106" max="16106" width="31.83203125" style="11" customWidth="1"/>
    <col min="16107" max="16107" width="12.1640625" style="11" customWidth="1"/>
    <col min="16108" max="16127" width="12" style="11"/>
    <col min="16128" max="16128" width="16.33203125" style="11" customWidth="1"/>
    <col min="16129" max="16129" width="14.6640625" style="11" customWidth="1"/>
    <col min="16130" max="16130" width="71.83203125" style="11" customWidth="1"/>
    <col min="16131" max="16131" width="23.1640625" style="11" customWidth="1"/>
    <col min="16132" max="16132" width="17.6640625" style="11" customWidth="1"/>
    <col min="16133" max="16133" width="19.33203125" style="11" customWidth="1"/>
    <col min="16134" max="16134" width="16.6640625" style="11" customWidth="1"/>
    <col min="16135" max="16135" width="19" style="11" customWidth="1"/>
    <col min="16136" max="16136" width="23.83203125" style="11" customWidth="1"/>
    <col min="16137" max="16138" width="21.1640625" style="11" customWidth="1"/>
    <col min="16139" max="16139" width="26.6640625" style="11" customWidth="1"/>
    <col min="16140" max="16140" width="33.5" style="11" customWidth="1"/>
    <col min="16141" max="16141" width="25" style="11" customWidth="1"/>
    <col min="16142" max="16142" width="26.33203125" style="11" customWidth="1"/>
    <col min="16143" max="16143" width="19.5" style="11" customWidth="1"/>
    <col min="16144" max="16144" width="21" style="11" customWidth="1"/>
    <col min="16145" max="16145" width="56.6640625" style="11" customWidth="1"/>
    <col min="16146" max="16146" width="14.6640625" style="11" customWidth="1"/>
    <col min="16147" max="16147" width="17.83203125" style="11" customWidth="1"/>
    <col min="16148" max="16151" width="14.6640625" style="11" customWidth="1"/>
    <col min="16152" max="16152" width="16.1640625" style="11" customWidth="1"/>
    <col min="16153" max="16153" width="17.5" style="11" customWidth="1"/>
    <col min="16154" max="16209" width="14.6640625" style="11" customWidth="1"/>
    <col min="16210" max="16210" width="21.6640625" style="11" customWidth="1"/>
    <col min="16211" max="16211" width="19.6640625" style="11" customWidth="1"/>
    <col min="16212" max="16346" width="9.1640625" style="11" customWidth="1"/>
    <col min="16347" max="16347" width="6" style="11" customWidth="1"/>
    <col min="16348" max="16348" width="11.1640625" style="11" customWidth="1"/>
    <col min="16349" max="16349" width="37.33203125" style="11" customWidth="1"/>
    <col min="16350" max="16350" width="14.1640625" style="11" customWidth="1"/>
    <col min="16351" max="16352" width="12" style="11" customWidth="1"/>
    <col min="16353" max="16353" width="17.83203125" style="11" customWidth="1"/>
    <col min="16354" max="16354" width="15.6640625" style="11" customWidth="1"/>
    <col min="16355" max="16360" width="0" style="11" hidden="1" customWidth="1"/>
    <col min="16361" max="16361" width="11.83203125" style="11" customWidth="1"/>
    <col min="16362" max="16362" width="31.83203125" style="11" customWidth="1"/>
    <col min="16363" max="16363" width="12.1640625" style="11" customWidth="1"/>
    <col min="16364" max="16384" width="12" style="11"/>
  </cols>
  <sheetData>
    <row r="1" spans="1:83" s="3" customFormat="1" ht="17.5" customHeight="1" x14ac:dyDescent="0.2">
      <c r="A1" s="464" t="s">
        <v>0</v>
      </c>
      <c r="B1" s="465"/>
      <c r="C1" s="1">
        <f>'Tender Cover Sheet'!C12</f>
        <v>0</v>
      </c>
      <c r="D1" s="2"/>
      <c r="E1" s="2"/>
      <c r="F1" s="2"/>
      <c r="G1" s="2"/>
    </row>
    <row r="2" spans="1:83" s="3" customFormat="1" ht="19.25" customHeight="1" x14ac:dyDescent="0.2">
      <c r="A2" s="464" t="s">
        <v>1</v>
      </c>
      <c r="B2" s="465"/>
      <c r="C2" s="4" t="str">
        <f>'Tender Cover Sheet'!C14</f>
        <v>STANDARDISATION, RATIONALISATION AND TESTING OF MEDIUM VOLTAGE RING MAIN UNITS (RMUS) AND RMUS WITH INTERGRATED CONTROL PLANT SOLUTION CONSISTING OF REMOTE TERMINAL UNITS (RTU) AND DEFINED PROTECTION SYSTEMS</v>
      </c>
      <c r="D2" s="2"/>
      <c r="E2" s="2"/>
      <c r="F2" s="2"/>
      <c r="G2" s="2"/>
    </row>
    <row r="3" spans="1:83" s="3" customFormat="1" ht="16" x14ac:dyDescent="0.2">
      <c r="A3" s="464" t="s">
        <v>2</v>
      </c>
      <c r="B3" s="465"/>
      <c r="C3" s="1">
        <f>'Tender Cover Sheet'!C16</f>
        <v>0</v>
      </c>
      <c r="D3" s="5"/>
      <c r="E3" s="5"/>
      <c r="F3" s="5"/>
      <c r="G3" s="5"/>
    </row>
    <row r="4" spans="1:83" s="3" customFormat="1" ht="17.5" customHeight="1" x14ac:dyDescent="0.2">
      <c r="A4" s="464" t="s">
        <v>3</v>
      </c>
      <c r="B4" s="465"/>
      <c r="C4" s="1" t="str">
        <f>'Tender Cover Sheet'!C18</f>
        <v xml:space="preserve">Main Offer </v>
      </c>
      <c r="D4" s="2"/>
      <c r="E4" s="2"/>
      <c r="F4" s="2"/>
      <c r="G4" s="2"/>
    </row>
    <row r="5" spans="1:83" s="3" customFormat="1" ht="16" x14ac:dyDescent="0.2">
      <c r="C5" s="6"/>
      <c r="D5" s="7"/>
      <c r="E5" s="8"/>
      <c r="F5" s="8"/>
      <c r="G5" s="8"/>
      <c r="H5" s="9"/>
    </row>
    <row r="6" spans="1:83" ht="18" x14ac:dyDescent="0.2">
      <c r="A6" s="10" t="s">
        <v>4</v>
      </c>
      <c r="C6" s="11"/>
      <c r="D6" s="10"/>
      <c r="H6" s="13"/>
    </row>
    <row r="7" spans="1:83" ht="16" x14ac:dyDescent="0.2">
      <c r="A7" s="7"/>
      <c r="C7" s="11"/>
      <c r="E7" s="8"/>
      <c r="F7" s="8"/>
      <c r="G7" s="8"/>
      <c r="H7" s="13"/>
    </row>
    <row r="8" spans="1:83" ht="19" thickBot="1" x14ac:dyDescent="0.25">
      <c r="A8" s="10" t="s">
        <v>5</v>
      </c>
      <c r="C8" s="11"/>
      <c r="D8" s="10"/>
      <c r="H8" s="13"/>
    </row>
    <row r="9" spans="1:83" ht="98" customHeight="1" thickBot="1" x14ac:dyDescent="0.25">
      <c r="A9" s="14">
        <v>1</v>
      </c>
      <c r="B9" s="462" t="s">
        <v>43</v>
      </c>
      <c r="C9" s="462"/>
      <c r="D9" s="462"/>
      <c r="E9" s="462"/>
      <c r="H9" s="11"/>
    </row>
    <row r="10" spans="1:83" ht="57" customHeight="1" thickBot="1" x14ac:dyDescent="0.25">
      <c r="A10" s="14">
        <v>2</v>
      </c>
      <c r="B10" s="463" t="s">
        <v>44</v>
      </c>
      <c r="C10" s="462"/>
      <c r="D10" s="462"/>
      <c r="E10" s="462"/>
      <c r="F10" s="249" t="s">
        <v>273</v>
      </c>
      <c r="H10" s="11"/>
    </row>
    <row r="11" spans="1:83" ht="65.25" customHeight="1" thickBot="1" x14ac:dyDescent="0.25">
      <c r="A11" s="14">
        <v>3</v>
      </c>
      <c r="B11" s="462" t="s">
        <v>45</v>
      </c>
      <c r="C11" s="462"/>
      <c r="D11" s="462"/>
      <c r="E11" s="462"/>
      <c r="H11" s="11"/>
    </row>
    <row r="12" spans="1:83" ht="33" customHeight="1" thickBot="1" x14ac:dyDescent="0.25">
      <c r="A12" s="14">
        <v>4</v>
      </c>
      <c r="B12" s="462" t="s">
        <v>6</v>
      </c>
      <c r="C12" s="462"/>
      <c r="D12" s="462"/>
      <c r="E12" s="462"/>
      <c r="H12" s="11"/>
    </row>
    <row r="13" spans="1:83" ht="24.5" customHeight="1" thickBot="1" x14ac:dyDescent="0.25">
      <c r="A13" s="14">
        <v>5</v>
      </c>
      <c r="B13" s="462" t="s">
        <v>7</v>
      </c>
      <c r="C13" s="462"/>
      <c r="D13" s="462"/>
      <c r="E13" s="462"/>
      <c r="F13" s="249" t="s">
        <v>273</v>
      </c>
      <c r="H13" s="11"/>
      <c r="R13" s="468" t="s">
        <v>8</v>
      </c>
      <c r="S13" s="469"/>
      <c r="T13" s="469"/>
      <c r="U13" s="469"/>
      <c r="V13" s="469"/>
      <c r="W13" s="469"/>
      <c r="X13" s="469"/>
      <c r="Y13" s="469"/>
      <c r="Z13" s="469"/>
      <c r="AA13" s="469"/>
      <c r="AB13" s="469"/>
      <c r="AC13" s="469"/>
      <c r="AD13" s="469"/>
      <c r="AE13" s="469"/>
      <c r="AF13" s="469"/>
      <c r="AG13" s="469"/>
      <c r="AH13" s="469"/>
      <c r="AI13" s="469"/>
      <c r="AJ13" s="469"/>
      <c r="AK13" s="469"/>
      <c r="AL13" s="469"/>
      <c r="AM13" s="469"/>
      <c r="AN13" s="469"/>
      <c r="AO13" s="469"/>
      <c r="AP13" s="469"/>
      <c r="AQ13" s="469"/>
      <c r="AR13" s="469"/>
      <c r="AS13" s="469"/>
      <c r="AT13" s="469"/>
      <c r="AU13" s="469"/>
      <c r="AV13" s="469"/>
      <c r="AW13" s="469"/>
      <c r="AX13" s="469"/>
      <c r="AY13" s="469"/>
      <c r="AZ13" s="469"/>
      <c r="BA13" s="469"/>
      <c r="BB13" s="469"/>
      <c r="BC13" s="469"/>
      <c r="BD13" s="469"/>
      <c r="BE13" s="469"/>
      <c r="BF13" s="469"/>
      <c r="BG13" s="469"/>
      <c r="BH13" s="469"/>
      <c r="BI13" s="469"/>
      <c r="BJ13" s="469"/>
      <c r="BK13" s="469"/>
      <c r="BL13" s="469"/>
      <c r="BM13" s="469"/>
      <c r="BN13" s="469"/>
      <c r="BO13" s="469"/>
      <c r="BP13" s="469"/>
      <c r="BQ13" s="469"/>
      <c r="BR13" s="469"/>
      <c r="BS13" s="469"/>
      <c r="BT13" s="469"/>
      <c r="BU13" s="469"/>
      <c r="BV13" s="469"/>
      <c r="BW13" s="469"/>
      <c r="BX13" s="469"/>
      <c r="BY13" s="469"/>
      <c r="BZ13" s="469"/>
      <c r="CA13" s="469"/>
      <c r="CB13" s="469"/>
      <c r="CC13" s="470"/>
    </row>
    <row r="14" spans="1:83" s="15" customFormat="1" ht="37.5" customHeight="1" thickBot="1" x14ac:dyDescent="0.25">
      <c r="C14" s="16"/>
      <c r="D14" s="17"/>
      <c r="E14" s="18"/>
      <c r="F14" s="18"/>
      <c r="G14" s="18"/>
      <c r="H14" s="19"/>
      <c r="R14" s="20" t="s">
        <v>9</v>
      </c>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2"/>
      <c r="CD14" s="23"/>
      <c r="CE14" s="23"/>
    </row>
    <row r="15" spans="1:83" ht="20.5" customHeight="1" thickBot="1" x14ac:dyDescent="0.25">
      <c r="C15" s="24"/>
      <c r="D15" s="25"/>
      <c r="E15" s="26"/>
      <c r="F15" s="471" t="s">
        <v>10</v>
      </c>
      <c r="G15" s="472"/>
      <c r="H15" s="471" t="s">
        <v>11</v>
      </c>
      <c r="I15" s="473"/>
      <c r="J15" s="473"/>
      <c r="K15" s="473"/>
      <c r="L15" s="472"/>
      <c r="M15" s="471" t="s">
        <v>12</v>
      </c>
      <c r="N15" s="473"/>
      <c r="O15" s="473"/>
      <c r="P15" s="474" t="s">
        <v>13</v>
      </c>
      <c r="Q15" s="475"/>
      <c r="R15" s="241">
        <v>44835</v>
      </c>
      <c r="S15" s="235">
        <v>44866</v>
      </c>
      <c r="T15" s="235">
        <v>44896</v>
      </c>
      <c r="U15" s="235">
        <v>44927</v>
      </c>
      <c r="V15" s="235">
        <v>44958</v>
      </c>
      <c r="W15" s="235">
        <v>44986</v>
      </c>
      <c r="X15" s="235">
        <v>45017</v>
      </c>
      <c r="Y15" s="235">
        <v>45047</v>
      </c>
      <c r="Z15" s="235">
        <v>45078</v>
      </c>
      <c r="AA15" s="235">
        <v>45108</v>
      </c>
      <c r="AB15" s="235">
        <v>45139</v>
      </c>
      <c r="AC15" s="235">
        <v>45170</v>
      </c>
      <c r="AD15" s="235">
        <v>45200</v>
      </c>
      <c r="AE15" s="235">
        <v>45231</v>
      </c>
      <c r="AF15" s="235">
        <v>45261</v>
      </c>
      <c r="AG15" s="235">
        <v>45292</v>
      </c>
      <c r="AH15" s="235">
        <v>45323</v>
      </c>
      <c r="AI15" s="235">
        <v>45352</v>
      </c>
      <c r="AJ15" s="235">
        <v>45383</v>
      </c>
      <c r="AK15" s="235">
        <v>45413</v>
      </c>
      <c r="AL15" s="235">
        <v>45444</v>
      </c>
      <c r="AM15" s="235">
        <v>45474</v>
      </c>
      <c r="AN15" s="235">
        <v>45505</v>
      </c>
      <c r="AO15" s="235">
        <v>45536</v>
      </c>
      <c r="AP15" s="235">
        <v>45566</v>
      </c>
      <c r="AQ15" s="235">
        <v>45597</v>
      </c>
      <c r="AR15" s="235">
        <v>45627</v>
      </c>
      <c r="AS15" s="235">
        <v>45658</v>
      </c>
      <c r="AT15" s="235">
        <v>45689</v>
      </c>
      <c r="AU15" s="235">
        <v>45717</v>
      </c>
      <c r="AV15" s="235">
        <v>45748</v>
      </c>
      <c r="AW15" s="235">
        <v>45778</v>
      </c>
      <c r="AX15" s="235">
        <v>45809</v>
      </c>
      <c r="AY15" s="235">
        <v>45839</v>
      </c>
      <c r="AZ15" s="235">
        <v>45870</v>
      </c>
      <c r="BA15" s="235">
        <v>45901</v>
      </c>
      <c r="BB15" s="235">
        <v>45931</v>
      </c>
      <c r="BC15" s="235">
        <v>45962</v>
      </c>
      <c r="BD15" s="235">
        <v>45992</v>
      </c>
      <c r="BE15" s="235">
        <v>46023</v>
      </c>
      <c r="BF15" s="235">
        <v>46054</v>
      </c>
      <c r="BG15" s="235">
        <v>46082</v>
      </c>
      <c r="BH15" s="235">
        <v>46113</v>
      </c>
      <c r="BI15" s="235">
        <v>46143</v>
      </c>
      <c r="BJ15" s="235">
        <v>46174</v>
      </c>
      <c r="BK15" s="235">
        <v>46204</v>
      </c>
      <c r="BL15" s="235">
        <v>46235</v>
      </c>
      <c r="BM15" s="235">
        <v>46266</v>
      </c>
      <c r="BN15" s="235">
        <v>46296</v>
      </c>
      <c r="BO15" s="235">
        <v>46327</v>
      </c>
      <c r="BP15" s="235">
        <v>46357</v>
      </c>
      <c r="BQ15" s="235">
        <v>46388</v>
      </c>
      <c r="BR15" s="235">
        <v>46419</v>
      </c>
      <c r="BS15" s="235">
        <v>46447</v>
      </c>
      <c r="BT15" s="235">
        <v>46478</v>
      </c>
      <c r="BU15" s="235">
        <v>46508</v>
      </c>
      <c r="BV15" s="235">
        <v>46539</v>
      </c>
      <c r="BW15" s="235">
        <v>46569</v>
      </c>
      <c r="BX15" s="235">
        <v>46600</v>
      </c>
      <c r="BY15" s="235">
        <v>46631</v>
      </c>
      <c r="BZ15" s="235">
        <v>46661</v>
      </c>
      <c r="CA15" s="235">
        <v>46692</v>
      </c>
      <c r="CB15" s="235">
        <v>46722</v>
      </c>
      <c r="CC15" s="236">
        <v>46753</v>
      </c>
      <c r="CD15" s="15"/>
      <c r="CE15" s="15"/>
    </row>
    <row r="16" spans="1:83" s="15" customFormat="1" ht="44.5" customHeight="1" thickBot="1" x14ac:dyDescent="0.25">
      <c r="A16" s="455" t="s">
        <v>14</v>
      </c>
      <c r="B16" s="455" t="s">
        <v>15</v>
      </c>
      <c r="C16" s="457"/>
      <c r="D16" s="460" t="s">
        <v>16</v>
      </c>
      <c r="E16" s="460" t="s">
        <v>17</v>
      </c>
      <c r="F16" s="460" t="s">
        <v>18</v>
      </c>
      <c r="G16" s="460" t="s">
        <v>19</v>
      </c>
      <c r="H16" s="460" t="s">
        <v>20</v>
      </c>
      <c r="I16" s="460" t="s">
        <v>21</v>
      </c>
      <c r="J16" s="460" t="s">
        <v>22</v>
      </c>
      <c r="K16" s="460" t="s">
        <v>23</v>
      </c>
      <c r="L16" s="460" t="s">
        <v>24</v>
      </c>
      <c r="M16" s="460" t="s">
        <v>25</v>
      </c>
      <c r="N16" s="478" t="s">
        <v>272</v>
      </c>
      <c r="O16" s="478" t="s">
        <v>26</v>
      </c>
      <c r="P16" s="460" t="s">
        <v>27</v>
      </c>
      <c r="Q16" s="460" t="s">
        <v>28</v>
      </c>
      <c r="R16" s="233" t="s">
        <v>29</v>
      </c>
      <c r="S16" s="237"/>
      <c r="T16" s="233"/>
      <c r="U16" s="234" t="s">
        <v>30</v>
      </c>
      <c r="V16" s="237"/>
      <c r="W16" s="237"/>
      <c r="X16" s="238"/>
      <c r="Y16" s="233" t="s">
        <v>29</v>
      </c>
      <c r="Z16" s="237"/>
      <c r="AA16" s="233"/>
      <c r="AB16" s="234"/>
      <c r="AC16" s="234" t="s">
        <v>30</v>
      </c>
      <c r="AD16" s="237"/>
      <c r="AE16" s="237"/>
      <c r="AF16" s="237"/>
      <c r="AG16" s="237"/>
      <c r="AH16" s="237"/>
      <c r="AI16" s="237"/>
      <c r="AJ16" s="237"/>
      <c r="AK16" s="233" t="s">
        <v>29</v>
      </c>
      <c r="AL16" s="237"/>
      <c r="AM16" s="233"/>
      <c r="AN16" s="234"/>
      <c r="AO16" s="234" t="s">
        <v>30</v>
      </c>
      <c r="AP16" s="237"/>
      <c r="AQ16" s="237"/>
      <c r="AR16" s="237"/>
      <c r="AS16" s="237"/>
      <c r="AT16" s="237"/>
      <c r="AU16" s="238"/>
      <c r="AV16" s="233" t="s">
        <v>29</v>
      </c>
      <c r="AW16" s="237"/>
      <c r="AX16" s="233"/>
      <c r="AY16" s="234"/>
      <c r="AZ16" s="234" t="s">
        <v>30</v>
      </c>
      <c r="BA16" s="237"/>
      <c r="BB16" s="237"/>
      <c r="BC16" s="239"/>
      <c r="BD16" s="239"/>
      <c r="BE16" s="239"/>
      <c r="BF16" s="239"/>
      <c r="BG16" s="239"/>
      <c r="BH16" s="239"/>
      <c r="BI16" s="233" t="s">
        <v>29</v>
      </c>
      <c r="BJ16" s="237"/>
      <c r="BK16" s="233"/>
      <c r="BL16" s="234"/>
      <c r="BM16" s="234" t="s">
        <v>30</v>
      </c>
      <c r="BN16" s="237"/>
      <c r="BO16" s="237"/>
      <c r="BP16" s="239"/>
      <c r="BQ16" s="239"/>
      <c r="BR16" s="239"/>
      <c r="BS16" s="239"/>
      <c r="BT16" s="239"/>
      <c r="BU16" s="239"/>
      <c r="BV16" s="233" t="s">
        <v>29</v>
      </c>
      <c r="BW16" s="237"/>
      <c r="BX16" s="233"/>
      <c r="BY16" s="234"/>
      <c r="BZ16" s="234" t="s">
        <v>30</v>
      </c>
      <c r="CA16" s="237"/>
      <c r="CB16" s="237"/>
      <c r="CC16" s="240"/>
      <c r="CD16" s="11"/>
      <c r="CE16" s="11"/>
    </row>
    <row r="17" spans="1:83" s="15" customFormat="1" ht="25.25" customHeight="1" thickBot="1" x14ac:dyDescent="0.25">
      <c r="A17" s="456"/>
      <c r="B17" s="458"/>
      <c r="C17" s="459"/>
      <c r="D17" s="461"/>
      <c r="E17" s="461"/>
      <c r="F17" s="461"/>
      <c r="G17" s="461"/>
      <c r="H17" s="461"/>
      <c r="I17" s="461"/>
      <c r="J17" s="461"/>
      <c r="K17" s="486"/>
      <c r="L17" s="461"/>
      <c r="M17" s="461"/>
      <c r="N17" s="479"/>
      <c r="O17" s="479"/>
      <c r="P17" s="461"/>
      <c r="Q17" s="461"/>
      <c r="R17" s="241">
        <v>44866</v>
      </c>
      <c r="S17" s="235">
        <v>44896</v>
      </c>
      <c r="T17" s="235">
        <v>44927</v>
      </c>
      <c r="U17" s="235">
        <v>44958</v>
      </c>
      <c r="V17" s="235">
        <v>44986</v>
      </c>
      <c r="W17" s="235">
        <v>45017</v>
      </c>
      <c r="X17" s="235">
        <v>45047</v>
      </c>
      <c r="Y17" s="235">
        <v>45078</v>
      </c>
      <c r="Z17" s="235">
        <v>45108</v>
      </c>
      <c r="AA17" s="235">
        <v>45139</v>
      </c>
      <c r="AB17" s="235">
        <v>45170</v>
      </c>
      <c r="AC17" s="235">
        <v>45200</v>
      </c>
      <c r="AD17" s="235">
        <v>45231</v>
      </c>
      <c r="AE17" s="235">
        <v>45261</v>
      </c>
      <c r="AF17" s="235">
        <v>45292</v>
      </c>
      <c r="AG17" s="235">
        <v>45323</v>
      </c>
      <c r="AH17" s="235">
        <v>45352</v>
      </c>
      <c r="AI17" s="235">
        <v>45383</v>
      </c>
      <c r="AJ17" s="235">
        <v>45413</v>
      </c>
      <c r="AK17" s="235">
        <v>45444</v>
      </c>
      <c r="AL17" s="235">
        <v>45474</v>
      </c>
      <c r="AM17" s="235">
        <v>45505</v>
      </c>
      <c r="AN17" s="235">
        <v>45536</v>
      </c>
      <c r="AO17" s="235">
        <v>45566</v>
      </c>
      <c r="AP17" s="235">
        <v>45597</v>
      </c>
      <c r="AQ17" s="235">
        <v>45627</v>
      </c>
      <c r="AR17" s="235">
        <v>45658</v>
      </c>
      <c r="AS17" s="235">
        <v>45689</v>
      </c>
      <c r="AT17" s="235">
        <v>45717</v>
      </c>
      <c r="AU17" s="235">
        <v>45748</v>
      </c>
      <c r="AV17" s="235">
        <v>45778</v>
      </c>
      <c r="AW17" s="235">
        <v>45809</v>
      </c>
      <c r="AX17" s="235">
        <v>45839</v>
      </c>
      <c r="AY17" s="235">
        <v>45870</v>
      </c>
      <c r="AZ17" s="235">
        <v>45901</v>
      </c>
      <c r="BA17" s="235">
        <v>45931</v>
      </c>
      <c r="BB17" s="235">
        <v>45962</v>
      </c>
      <c r="BC17" s="235">
        <v>45992</v>
      </c>
      <c r="BD17" s="235">
        <v>46023</v>
      </c>
      <c r="BE17" s="235">
        <v>46054</v>
      </c>
      <c r="BF17" s="235">
        <v>46082</v>
      </c>
      <c r="BG17" s="235">
        <v>46113</v>
      </c>
      <c r="BH17" s="235">
        <v>46143</v>
      </c>
      <c r="BI17" s="235">
        <v>46174</v>
      </c>
      <c r="BJ17" s="235">
        <v>46204</v>
      </c>
      <c r="BK17" s="235">
        <v>46235</v>
      </c>
      <c r="BL17" s="235">
        <v>46266</v>
      </c>
      <c r="BM17" s="235">
        <v>46296</v>
      </c>
      <c r="BN17" s="235">
        <v>46327</v>
      </c>
      <c r="BO17" s="235">
        <v>46357</v>
      </c>
      <c r="BP17" s="235">
        <v>46388</v>
      </c>
      <c r="BQ17" s="235">
        <v>46419</v>
      </c>
      <c r="BR17" s="235">
        <v>46447</v>
      </c>
      <c r="BS17" s="235">
        <v>46478</v>
      </c>
      <c r="BT17" s="235">
        <v>46508</v>
      </c>
      <c r="BU17" s="235">
        <v>46539</v>
      </c>
      <c r="BV17" s="235">
        <v>46569</v>
      </c>
      <c r="BW17" s="235">
        <v>46600</v>
      </c>
      <c r="BX17" s="235">
        <v>46631</v>
      </c>
      <c r="BY17" s="235">
        <v>46661</v>
      </c>
      <c r="BZ17" s="235">
        <v>46692</v>
      </c>
      <c r="CA17" s="235">
        <v>46722</v>
      </c>
      <c r="CB17" s="235">
        <v>46753</v>
      </c>
      <c r="CC17" s="236">
        <v>46784</v>
      </c>
    </row>
    <row r="18" spans="1:83" s="33" customFormat="1" ht="45" customHeight="1" thickBot="1" x14ac:dyDescent="0.25">
      <c r="A18" s="27"/>
      <c r="B18" s="477" t="s">
        <v>312</v>
      </c>
      <c r="C18" s="477"/>
      <c r="D18" s="477"/>
      <c r="E18" s="477"/>
      <c r="F18" s="477"/>
      <c r="G18" s="477"/>
      <c r="H18" s="477"/>
      <c r="I18" s="477"/>
      <c r="J18" s="477"/>
      <c r="K18" s="477"/>
      <c r="L18" s="477"/>
      <c r="M18" s="477"/>
      <c r="N18" s="477"/>
      <c r="O18" s="477"/>
      <c r="P18" s="28"/>
      <c r="Q18" s="244"/>
      <c r="R18" s="242" t="e">
        <f>SUM(#REF!)</f>
        <v>#REF!</v>
      </c>
      <c r="S18" s="29" t="e">
        <f>SUM(#REF!)</f>
        <v>#REF!</v>
      </c>
      <c r="T18" s="29" t="e">
        <f>SUM(#REF!)</f>
        <v>#REF!</v>
      </c>
      <c r="U18" s="29" t="e">
        <f>SUM(#REF!)</f>
        <v>#REF!</v>
      </c>
      <c r="V18" s="29" t="e">
        <f>SUM(#REF!)</f>
        <v>#REF!</v>
      </c>
      <c r="W18" s="29" t="e">
        <f>SUM(#REF!)</f>
        <v>#REF!</v>
      </c>
      <c r="X18" s="29" t="e">
        <f>SUM(#REF!)</f>
        <v>#REF!</v>
      </c>
      <c r="Y18" s="29" t="e">
        <f>SUM(#REF!)</f>
        <v>#REF!</v>
      </c>
      <c r="Z18" s="29" t="e">
        <f>SUM(#REF!)</f>
        <v>#REF!</v>
      </c>
      <c r="AA18" s="29" t="e">
        <f>SUM(#REF!)</f>
        <v>#REF!</v>
      </c>
      <c r="AB18" s="29" t="e">
        <f>SUM(#REF!)</f>
        <v>#REF!</v>
      </c>
      <c r="AC18" s="29" t="e">
        <f>SUM(#REF!)</f>
        <v>#REF!</v>
      </c>
      <c r="AD18" s="29" t="e">
        <f>SUM(#REF!)</f>
        <v>#REF!</v>
      </c>
      <c r="AE18" s="29" t="e">
        <f>SUM(#REF!)</f>
        <v>#REF!</v>
      </c>
      <c r="AF18" s="29" t="e">
        <f>SUM(#REF!)</f>
        <v>#REF!</v>
      </c>
      <c r="AG18" s="29" t="e">
        <f>SUM(#REF!)</f>
        <v>#REF!</v>
      </c>
      <c r="AH18" s="29" t="e">
        <f>SUM(#REF!)</f>
        <v>#REF!</v>
      </c>
      <c r="AI18" s="29" t="e">
        <f>SUM(#REF!)</f>
        <v>#REF!</v>
      </c>
      <c r="AJ18" s="29" t="e">
        <f>SUM(#REF!)</f>
        <v>#REF!</v>
      </c>
      <c r="AK18" s="29" t="e">
        <f>SUM(#REF!)</f>
        <v>#REF!</v>
      </c>
      <c r="AL18" s="29" t="e">
        <f>SUM(#REF!)</f>
        <v>#REF!</v>
      </c>
      <c r="AM18" s="29" t="e">
        <f>SUM(#REF!)</f>
        <v>#REF!</v>
      </c>
      <c r="AN18" s="29" t="e">
        <f>SUM(#REF!)</f>
        <v>#REF!</v>
      </c>
      <c r="AO18" s="29" t="e">
        <f>SUM(#REF!)</f>
        <v>#REF!</v>
      </c>
      <c r="AP18" s="29" t="e">
        <f>SUM(#REF!)</f>
        <v>#REF!</v>
      </c>
      <c r="AQ18" s="29" t="e">
        <f>SUM(#REF!)</f>
        <v>#REF!</v>
      </c>
      <c r="AR18" s="29" t="e">
        <f>SUM(#REF!)</f>
        <v>#REF!</v>
      </c>
      <c r="AS18" s="29" t="e">
        <f>SUM(#REF!)</f>
        <v>#REF!</v>
      </c>
      <c r="AT18" s="29" t="e">
        <f>SUM(#REF!)</f>
        <v>#REF!</v>
      </c>
      <c r="AU18" s="29" t="e">
        <f>SUM(#REF!)</f>
        <v>#REF!</v>
      </c>
      <c r="AV18" s="29" t="e">
        <f>SUM(#REF!)</f>
        <v>#REF!</v>
      </c>
      <c r="AW18" s="29" t="e">
        <f>SUM(#REF!)</f>
        <v>#REF!</v>
      </c>
      <c r="AX18" s="29" t="e">
        <f>SUM(#REF!)</f>
        <v>#REF!</v>
      </c>
      <c r="AY18" s="29" t="e">
        <f>SUM(#REF!)</f>
        <v>#REF!</v>
      </c>
      <c r="AZ18" s="29" t="e">
        <f>SUM(#REF!)</f>
        <v>#REF!</v>
      </c>
      <c r="BA18" s="29" t="e">
        <f>SUM(#REF!)</f>
        <v>#REF!</v>
      </c>
      <c r="BB18" s="29" t="e">
        <f>SUM(#REF!)</f>
        <v>#REF!</v>
      </c>
      <c r="BC18" s="29" t="e">
        <f>SUM(#REF!)</f>
        <v>#REF!</v>
      </c>
      <c r="BD18" s="29" t="e">
        <f>SUM(#REF!)</f>
        <v>#REF!</v>
      </c>
      <c r="BE18" s="29" t="e">
        <f>SUM(#REF!)</f>
        <v>#REF!</v>
      </c>
      <c r="BF18" s="29" t="e">
        <f>SUM(#REF!)</f>
        <v>#REF!</v>
      </c>
      <c r="BG18" s="29" t="e">
        <f>SUM(#REF!)</f>
        <v>#REF!</v>
      </c>
      <c r="BH18" s="29" t="e">
        <f>SUM(#REF!)</f>
        <v>#REF!</v>
      </c>
      <c r="BI18" s="29" t="e">
        <f>SUM(#REF!)</f>
        <v>#REF!</v>
      </c>
      <c r="BJ18" s="29" t="e">
        <f>SUM(#REF!)</f>
        <v>#REF!</v>
      </c>
      <c r="BK18" s="29" t="e">
        <f>SUM(#REF!)</f>
        <v>#REF!</v>
      </c>
      <c r="BL18" s="29" t="e">
        <f>SUM(#REF!)</f>
        <v>#REF!</v>
      </c>
      <c r="BM18" s="29" t="e">
        <f>SUM(#REF!)</f>
        <v>#REF!</v>
      </c>
      <c r="BN18" s="29" t="e">
        <f>SUM(#REF!)</f>
        <v>#REF!</v>
      </c>
      <c r="BO18" s="29" t="e">
        <f>SUM(#REF!)</f>
        <v>#REF!</v>
      </c>
      <c r="BP18" s="29" t="e">
        <f>SUM(#REF!)</f>
        <v>#REF!</v>
      </c>
      <c r="BQ18" s="29" t="e">
        <f>SUM(#REF!)</f>
        <v>#REF!</v>
      </c>
      <c r="BR18" s="29" t="e">
        <f>SUM(#REF!)</f>
        <v>#REF!</v>
      </c>
      <c r="BS18" s="29" t="e">
        <f>SUM(#REF!)</f>
        <v>#REF!</v>
      </c>
      <c r="BT18" s="29" t="e">
        <f>SUM(#REF!)</f>
        <v>#REF!</v>
      </c>
      <c r="BU18" s="29" t="e">
        <f>SUM(#REF!)</f>
        <v>#REF!</v>
      </c>
      <c r="BV18" s="29" t="e">
        <f>SUM(#REF!)</f>
        <v>#REF!</v>
      </c>
      <c r="BW18" s="29" t="e">
        <f>SUM(#REF!)</f>
        <v>#REF!</v>
      </c>
      <c r="BX18" s="29" t="e">
        <f>SUM(#REF!)</f>
        <v>#REF!</v>
      </c>
      <c r="BY18" s="29" t="e">
        <f>SUM(#REF!)</f>
        <v>#REF!</v>
      </c>
      <c r="BZ18" s="29" t="e">
        <f>SUM(#REF!)</f>
        <v>#REF!</v>
      </c>
      <c r="CA18" s="29" t="e">
        <f>SUM(#REF!)</f>
        <v>#REF!</v>
      </c>
      <c r="CB18" s="29" t="e">
        <f>SUM(#REF!)</f>
        <v>#REF!</v>
      </c>
      <c r="CC18" s="30" t="e">
        <f>SUM(#REF!)</f>
        <v>#REF!</v>
      </c>
      <c r="CD18" s="31"/>
      <c r="CE18" s="32"/>
    </row>
    <row r="19" spans="1:83" s="33" customFormat="1" ht="45" customHeight="1" thickBot="1" x14ac:dyDescent="0.25">
      <c r="A19" s="407">
        <v>1</v>
      </c>
      <c r="B19" s="487" t="s">
        <v>293</v>
      </c>
      <c r="C19" s="488"/>
      <c r="D19" s="488"/>
      <c r="E19" s="488"/>
      <c r="F19" s="488"/>
      <c r="G19" s="488"/>
      <c r="H19" s="488"/>
      <c r="I19" s="488"/>
      <c r="J19" s="488"/>
      <c r="K19" s="488"/>
      <c r="L19" s="488"/>
      <c r="M19" s="488"/>
      <c r="N19" s="488"/>
      <c r="O19" s="488"/>
      <c r="P19" s="28"/>
      <c r="Q19" s="244"/>
      <c r="R19" s="242">
        <f t="shared" ref="R19:AW19" si="0">SUM(R20:R24)</f>
        <v>0</v>
      </c>
      <c r="S19" s="29">
        <f t="shared" si="0"/>
        <v>0</v>
      </c>
      <c r="T19" s="29">
        <f t="shared" si="0"/>
        <v>0</v>
      </c>
      <c r="U19" s="29">
        <f t="shared" si="0"/>
        <v>0</v>
      </c>
      <c r="V19" s="29">
        <f t="shared" si="0"/>
        <v>0</v>
      </c>
      <c r="W19" s="29">
        <f t="shared" si="0"/>
        <v>0</v>
      </c>
      <c r="X19" s="29">
        <f t="shared" si="0"/>
        <v>0</v>
      </c>
      <c r="Y19" s="29">
        <f t="shared" si="0"/>
        <v>0</v>
      </c>
      <c r="Z19" s="29">
        <f t="shared" si="0"/>
        <v>0</v>
      </c>
      <c r="AA19" s="29">
        <f t="shared" si="0"/>
        <v>0</v>
      </c>
      <c r="AB19" s="29">
        <f t="shared" si="0"/>
        <v>0</v>
      </c>
      <c r="AC19" s="29">
        <f t="shared" si="0"/>
        <v>0</v>
      </c>
      <c r="AD19" s="29">
        <f t="shared" si="0"/>
        <v>0</v>
      </c>
      <c r="AE19" s="29">
        <f t="shared" si="0"/>
        <v>0</v>
      </c>
      <c r="AF19" s="29">
        <f t="shared" si="0"/>
        <v>0</v>
      </c>
      <c r="AG19" s="29">
        <f t="shared" si="0"/>
        <v>0</v>
      </c>
      <c r="AH19" s="29">
        <f t="shared" si="0"/>
        <v>0</v>
      </c>
      <c r="AI19" s="29">
        <f t="shared" si="0"/>
        <v>0</v>
      </c>
      <c r="AJ19" s="29">
        <f t="shared" si="0"/>
        <v>0</v>
      </c>
      <c r="AK19" s="29">
        <f t="shared" si="0"/>
        <v>0</v>
      </c>
      <c r="AL19" s="29">
        <f t="shared" si="0"/>
        <v>0</v>
      </c>
      <c r="AM19" s="29">
        <f t="shared" si="0"/>
        <v>0</v>
      </c>
      <c r="AN19" s="29">
        <f t="shared" si="0"/>
        <v>0</v>
      </c>
      <c r="AO19" s="29">
        <f t="shared" si="0"/>
        <v>0</v>
      </c>
      <c r="AP19" s="29">
        <f t="shared" si="0"/>
        <v>0</v>
      </c>
      <c r="AQ19" s="29">
        <f t="shared" si="0"/>
        <v>0</v>
      </c>
      <c r="AR19" s="29">
        <f t="shared" si="0"/>
        <v>0</v>
      </c>
      <c r="AS19" s="29">
        <f t="shared" si="0"/>
        <v>0</v>
      </c>
      <c r="AT19" s="29">
        <f t="shared" si="0"/>
        <v>0</v>
      </c>
      <c r="AU19" s="29">
        <f t="shared" si="0"/>
        <v>0</v>
      </c>
      <c r="AV19" s="29">
        <f t="shared" si="0"/>
        <v>0</v>
      </c>
      <c r="AW19" s="29">
        <f t="shared" si="0"/>
        <v>0</v>
      </c>
      <c r="AX19" s="29">
        <f t="shared" ref="AX19:CC19" si="1">SUM(AX20:AX24)</f>
        <v>0</v>
      </c>
      <c r="AY19" s="29">
        <f t="shared" si="1"/>
        <v>0</v>
      </c>
      <c r="AZ19" s="29">
        <f t="shared" si="1"/>
        <v>0</v>
      </c>
      <c r="BA19" s="29">
        <f t="shared" si="1"/>
        <v>0</v>
      </c>
      <c r="BB19" s="29">
        <f t="shared" si="1"/>
        <v>0</v>
      </c>
      <c r="BC19" s="29">
        <f t="shared" si="1"/>
        <v>0</v>
      </c>
      <c r="BD19" s="29">
        <f t="shared" si="1"/>
        <v>0</v>
      </c>
      <c r="BE19" s="29">
        <f t="shared" si="1"/>
        <v>0</v>
      </c>
      <c r="BF19" s="29">
        <f t="shared" si="1"/>
        <v>0</v>
      </c>
      <c r="BG19" s="29">
        <f t="shared" si="1"/>
        <v>0</v>
      </c>
      <c r="BH19" s="29">
        <f t="shared" si="1"/>
        <v>0</v>
      </c>
      <c r="BI19" s="29">
        <f t="shared" si="1"/>
        <v>0</v>
      </c>
      <c r="BJ19" s="29">
        <f t="shared" si="1"/>
        <v>0</v>
      </c>
      <c r="BK19" s="29">
        <f t="shared" si="1"/>
        <v>0</v>
      </c>
      <c r="BL19" s="29">
        <f t="shared" si="1"/>
        <v>0</v>
      </c>
      <c r="BM19" s="29">
        <f t="shared" si="1"/>
        <v>0</v>
      </c>
      <c r="BN19" s="29">
        <f t="shared" si="1"/>
        <v>0</v>
      </c>
      <c r="BO19" s="29">
        <f t="shared" si="1"/>
        <v>0</v>
      </c>
      <c r="BP19" s="29">
        <f t="shared" si="1"/>
        <v>0</v>
      </c>
      <c r="BQ19" s="29">
        <f t="shared" si="1"/>
        <v>0</v>
      </c>
      <c r="BR19" s="29">
        <f t="shared" si="1"/>
        <v>0</v>
      </c>
      <c r="BS19" s="29">
        <f t="shared" si="1"/>
        <v>0</v>
      </c>
      <c r="BT19" s="29">
        <f t="shared" si="1"/>
        <v>0</v>
      </c>
      <c r="BU19" s="29">
        <f t="shared" si="1"/>
        <v>0</v>
      </c>
      <c r="BV19" s="29">
        <f t="shared" si="1"/>
        <v>0</v>
      </c>
      <c r="BW19" s="29">
        <f t="shared" si="1"/>
        <v>0</v>
      </c>
      <c r="BX19" s="29">
        <f t="shared" si="1"/>
        <v>0</v>
      </c>
      <c r="BY19" s="29">
        <f t="shared" si="1"/>
        <v>0</v>
      </c>
      <c r="BZ19" s="29">
        <f t="shared" si="1"/>
        <v>0</v>
      </c>
      <c r="CA19" s="29">
        <f t="shared" si="1"/>
        <v>0</v>
      </c>
      <c r="CB19" s="29">
        <f t="shared" si="1"/>
        <v>0</v>
      </c>
      <c r="CC19" s="30">
        <f t="shared" si="1"/>
        <v>0</v>
      </c>
      <c r="CD19" s="31"/>
      <c r="CE19" s="32"/>
    </row>
    <row r="20" spans="1:83" s="33" customFormat="1" ht="41" customHeight="1" x14ac:dyDescent="0.2">
      <c r="A20" s="34">
        <f>A19+1</f>
        <v>2</v>
      </c>
      <c r="B20" s="35" t="s">
        <v>31</v>
      </c>
      <c r="C20" s="394" t="s">
        <v>284</v>
      </c>
      <c r="D20" s="36" t="s">
        <v>292</v>
      </c>
      <c r="E20" s="37">
        <v>1</v>
      </c>
      <c r="F20" s="383">
        <v>0</v>
      </c>
      <c r="G20" s="38">
        <f>F20*E20</f>
        <v>0</v>
      </c>
      <c r="H20" s="378" t="s">
        <v>33</v>
      </c>
      <c r="I20" s="39">
        <f>IF(H20&lt;&gt;"",VLOOKUP(H20,'5.1.3 Exchange Rates'!$C$24:$D$37,2,FALSE),"")</f>
        <v>1</v>
      </c>
      <c r="J20" s="379"/>
      <c r="K20" s="40">
        <f>E20*J20</f>
        <v>0</v>
      </c>
      <c r="L20" s="41">
        <f>E20*I20*J20</f>
        <v>0</v>
      </c>
      <c r="M20" s="42">
        <f>L20+G20</f>
        <v>0</v>
      </c>
      <c r="N20" s="390">
        <f>M20*15%</f>
        <v>0</v>
      </c>
      <c r="O20" s="39">
        <f>M20+N20</f>
        <v>0</v>
      </c>
      <c r="P20" s="43"/>
      <c r="Q20" s="245" t="str">
        <f>IF(P20="","Fixed",VLOOKUP(P20,'[1]5.1.2 CPA Formulae'!$B$9:$E$19,2,FALSE))</f>
        <v>Fixed</v>
      </c>
      <c r="R20" s="243"/>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5"/>
      <c r="CD20" s="46">
        <f>SUM(R20:CC20)</f>
        <v>0</v>
      </c>
      <c r="CE20" s="47">
        <f t="shared" ref="CE20" si="2">CD20-G20</f>
        <v>0</v>
      </c>
    </row>
    <row r="21" spans="1:83" s="33" customFormat="1" ht="42" customHeight="1" x14ac:dyDescent="0.2">
      <c r="A21" s="34">
        <f t="shared" ref="A21:A59" si="3">A20+1</f>
        <v>3</v>
      </c>
      <c r="B21" s="250" t="s">
        <v>35</v>
      </c>
      <c r="C21" s="397" t="s">
        <v>285</v>
      </c>
      <c r="D21" s="398" t="s">
        <v>292</v>
      </c>
      <c r="E21" s="399">
        <v>1</v>
      </c>
      <c r="F21" s="384">
        <v>0</v>
      </c>
      <c r="G21" s="251">
        <f t="shared" ref="G21:G24" si="4">F21*E21</f>
        <v>0</v>
      </c>
      <c r="H21" s="400" t="s">
        <v>33</v>
      </c>
      <c r="I21" s="252">
        <f>IF(H21&lt;&gt;"",VLOOKUP(H21,'5.1.3 Exchange Rates'!$C$24:$D$37,2,FALSE),"")</f>
        <v>1</v>
      </c>
      <c r="J21" s="401"/>
      <c r="K21" s="253">
        <v>0</v>
      </c>
      <c r="L21" s="254">
        <f t="shared" ref="L21:L24" si="5">E21*I21*J21</f>
        <v>0</v>
      </c>
      <c r="M21" s="255">
        <f t="shared" ref="M21:M24" si="6">L21+G21</f>
        <v>0</v>
      </c>
      <c r="N21" s="391">
        <f t="shared" ref="N21:N24" si="7">M21*15%</f>
        <v>0</v>
      </c>
      <c r="O21" s="252">
        <f t="shared" ref="O21:O24" si="8">M21+N21</f>
        <v>0</v>
      </c>
      <c r="P21" s="256"/>
      <c r="Q21" s="245" t="str">
        <f>IF(P21="","Fixed",VLOOKUP(P21,'[1]5.1.2 CPA Formulae'!$B$9:$E$19,2,FALSE))</f>
        <v>Fixed</v>
      </c>
      <c r="R21" s="243"/>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5"/>
      <c r="CD21" s="46"/>
      <c r="CE21" s="47"/>
    </row>
    <row r="22" spans="1:83" s="33" customFormat="1" ht="42" customHeight="1" x14ac:dyDescent="0.2">
      <c r="A22" s="34">
        <f t="shared" si="3"/>
        <v>4</v>
      </c>
      <c r="B22" s="250" t="s">
        <v>36</v>
      </c>
      <c r="C22" s="397" t="s">
        <v>288</v>
      </c>
      <c r="D22" s="398" t="s">
        <v>292</v>
      </c>
      <c r="E22" s="399">
        <v>1</v>
      </c>
      <c r="F22" s="384">
        <v>0</v>
      </c>
      <c r="G22" s="251">
        <f t="shared" si="4"/>
        <v>0</v>
      </c>
      <c r="H22" s="400" t="s">
        <v>33</v>
      </c>
      <c r="I22" s="252">
        <f>IF(H22&lt;&gt;"",VLOOKUP(H22,'5.1.3 Exchange Rates'!$C$24:$D$37,2,FALSE),"")</f>
        <v>1</v>
      </c>
      <c r="J22" s="401"/>
      <c r="K22" s="253">
        <v>0</v>
      </c>
      <c r="L22" s="254">
        <f t="shared" si="5"/>
        <v>0</v>
      </c>
      <c r="M22" s="255">
        <f t="shared" si="6"/>
        <v>0</v>
      </c>
      <c r="N22" s="391">
        <f t="shared" si="7"/>
        <v>0</v>
      </c>
      <c r="O22" s="252">
        <f t="shared" si="8"/>
        <v>0</v>
      </c>
      <c r="P22" s="256"/>
      <c r="Q22" s="245" t="str">
        <f>IF(P22="","Fixed",VLOOKUP(P22,'[1]5.1.2 CPA Formulae'!$B$9:$E$19,2,FALSE))</f>
        <v>Fixed</v>
      </c>
      <c r="R22" s="243"/>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5"/>
      <c r="CD22" s="46"/>
      <c r="CE22" s="47"/>
    </row>
    <row r="23" spans="1:83" s="33" customFormat="1" ht="42" customHeight="1" x14ac:dyDescent="0.2">
      <c r="A23" s="34">
        <f t="shared" si="3"/>
        <v>5</v>
      </c>
      <c r="B23" s="250" t="s">
        <v>37</v>
      </c>
      <c r="C23" s="397" t="s">
        <v>286</v>
      </c>
      <c r="D23" s="398" t="s">
        <v>292</v>
      </c>
      <c r="E23" s="399">
        <v>1</v>
      </c>
      <c r="F23" s="384">
        <v>0</v>
      </c>
      <c r="G23" s="251">
        <f t="shared" si="4"/>
        <v>0</v>
      </c>
      <c r="H23" s="400" t="s">
        <v>33</v>
      </c>
      <c r="I23" s="252">
        <f>IF(H23&lt;&gt;"",VLOOKUP(H23,'5.1.3 Exchange Rates'!$C$24:$D$37,2,FALSE),"")</f>
        <v>1</v>
      </c>
      <c r="J23" s="401"/>
      <c r="K23" s="253">
        <v>0</v>
      </c>
      <c r="L23" s="254">
        <f t="shared" si="5"/>
        <v>0</v>
      </c>
      <c r="M23" s="255">
        <f t="shared" si="6"/>
        <v>0</v>
      </c>
      <c r="N23" s="391">
        <f t="shared" si="7"/>
        <v>0</v>
      </c>
      <c r="O23" s="252">
        <f t="shared" si="8"/>
        <v>0</v>
      </c>
      <c r="P23" s="256"/>
      <c r="Q23" s="245" t="str">
        <f>IF(P23="","Fixed",VLOOKUP(P23,'[1]5.1.2 CPA Formulae'!$B$9:$E$19,2,FALSE))</f>
        <v>Fixed</v>
      </c>
      <c r="R23" s="243"/>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5"/>
      <c r="CD23" s="46"/>
      <c r="CE23" s="47"/>
    </row>
    <row r="24" spans="1:83" s="33" customFormat="1" ht="42" customHeight="1" thickBot="1" x14ac:dyDescent="0.25">
      <c r="A24" s="34">
        <f t="shared" si="3"/>
        <v>6</v>
      </c>
      <c r="B24" s="250" t="s">
        <v>287</v>
      </c>
      <c r="C24" s="397" t="s">
        <v>298</v>
      </c>
      <c r="D24" s="398" t="s">
        <v>292</v>
      </c>
      <c r="E24" s="399">
        <v>1</v>
      </c>
      <c r="F24" s="384">
        <v>0</v>
      </c>
      <c r="G24" s="251">
        <f t="shared" si="4"/>
        <v>0</v>
      </c>
      <c r="H24" s="400" t="s">
        <v>33</v>
      </c>
      <c r="I24" s="252">
        <f>IF(H24&lt;&gt;"",VLOOKUP(H24,'5.1.3 Exchange Rates'!$C$24:$D$37,2,FALSE),"")</f>
        <v>1</v>
      </c>
      <c r="J24" s="401"/>
      <c r="K24" s="253">
        <v>0</v>
      </c>
      <c r="L24" s="254">
        <f t="shared" si="5"/>
        <v>0</v>
      </c>
      <c r="M24" s="255">
        <f t="shared" si="6"/>
        <v>0</v>
      </c>
      <c r="N24" s="391">
        <f t="shared" si="7"/>
        <v>0</v>
      </c>
      <c r="O24" s="252">
        <f t="shared" si="8"/>
        <v>0</v>
      </c>
      <c r="P24" s="256"/>
      <c r="Q24" s="245" t="str">
        <f>IF(P24="","Fixed",VLOOKUP(P24,'[1]5.1.2 CPA Formulae'!$B$9:$E$19,2,FALSE))</f>
        <v>Fixed</v>
      </c>
      <c r="R24" s="243"/>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5"/>
      <c r="CD24" s="46"/>
      <c r="CE24" s="47"/>
    </row>
    <row r="25" spans="1:83" s="33" customFormat="1" ht="45" customHeight="1" thickBot="1" x14ac:dyDescent="0.25">
      <c r="A25" s="34">
        <f t="shared" si="3"/>
        <v>7</v>
      </c>
      <c r="B25" s="477" t="s">
        <v>294</v>
      </c>
      <c r="C25" s="477"/>
      <c r="D25" s="477"/>
      <c r="E25" s="477"/>
      <c r="F25" s="477"/>
      <c r="G25" s="477"/>
      <c r="H25" s="477"/>
      <c r="I25" s="477"/>
      <c r="J25" s="477"/>
      <c r="K25" s="477"/>
      <c r="L25" s="477"/>
      <c r="M25" s="477"/>
      <c r="N25" s="477"/>
      <c r="O25" s="477"/>
      <c r="P25" s="28"/>
      <c r="Q25" s="244"/>
      <c r="R25" s="242">
        <f t="shared" ref="R25:CC25" si="9">SUM(R26:R31)</f>
        <v>0</v>
      </c>
      <c r="S25" s="29">
        <f t="shared" si="9"/>
        <v>0</v>
      </c>
      <c r="T25" s="29">
        <f t="shared" si="9"/>
        <v>0</v>
      </c>
      <c r="U25" s="29">
        <f t="shared" si="9"/>
        <v>0</v>
      </c>
      <c r="V25" s="29">
        <f t="shared" si="9"/>
        <v>0</v>
      </c>
      <c r="W25" s="29">
        <f t="shared" si="9"/>
        <v>0</v>
      </c>
      <c r="X25" s="29">
        <f t="shared" si="9"/>
        <v>0</v>
      </c>
      <c r="Y25" s="29">
        <f t="shared" si="9"/>
        <v>0</v>
      </c>
      <c r="Z25" s="29">
        <f t="shared" si="9"/>
        <v>0</v>
      </c>
      <c r="AA25" s="29">
        <f t="shared" si="9"/>
        <v>0</v>
      </c>
      <c r="AB25" s="29">
        <f t="shared" si="9"/>
        <v>0</v>
      </c>
      <c r="AC25" s="29">
        <f t="shared" si="9"/>
        <v>0</v>
      </c>
      <c r="AD25" s="29">
        <f t="shared" si="9"/>
        <v>0</v>
      </c>
      <c r="AE25" s="29">
        <f t="shared" si="9"/>
        <v>0</v>
      </c>
      <c r="AF25" s="29">
        <f t="shared" si="9"/>
        <v>0</v>
      </c>
      <c r="AG25" s="29">
        <f t="shared" si="9"/>
        <v>0</v>
      </c>
      <c r="AH25" s="29">
        <f t="shared" si="9"/>
        <v>0</v>
      </c>
      <c r="AI25" s="29">
        <f t="shared" si="9"/>
        <v>0</v>
      </c>
      <c r="AJ25" s="29">
        <f t="shared" si="9"/>
        <v>0</v>
      </c>
      <c r="AK25" s="29">
        <f t="shared" si="9"/>
        <v>0</v>
      </c>
      <c r="AL25" s="29">
        <f t="shared" si="9"/>
        <v>0</v>
      </c>
      <c r="AM25" s="29">
        <f t="shared" si="9"/>
        <v>0</v>
      </c>
      <c r="AN25" s="29">
        <f t="shared" si="9"/>
        <v>0</v>
      </c>
      <c r="AO25" s="29">
        <f t="shared" si="9"/>
        <v>0</v>
      </c>
      <c r="AP25" s="29">
        <f t="shared" si="9"/>
        <v>0</v>
      </c>
      <c r="AQ25" s="29">
        <f t="shared" si="9"/>
        <v>0</v>
      </c>
      <c r="AR25" s="29">
        <f t="shared" si="9"/>
        <v>0</v>
      </c>
      <c r="AS25" s="29">
        <f t="shared" si="9"/>
        <v>0</v>
      </c>
      <c r="AT25" s="29">
        <f t="shared" si="9"/>
        <v>0</v>
      </c>
      <c r="AU25" s="29">
        <f t="shared" si="9"/>
        <v>0</v>
      </c>
      <c r="AV25" s="29">
        <f t="shared" si="9"/>
        <v>0</v>
      </c>
      <c r="AW25" s="29">
        <f t="shared" si="9"/>
        <v>0</v>
      </c>
      <c r="AX25" s="29">
        <f t="shared" si="9"/>
        <v>0</v>
      </c>
      <c r="AY25" s="29">
        <f t="shared" si="9"/>
        <v>0</v>
      </c>
      <c r="AZ25" s="29">
        <f t="shared" si="9"/>
        <v>0</v>
      </c>
      <c r="BA25" s="29">
        <f t="shared" si="9"/>
        <v>0</v>
      </c>
      <c r="BB25" s="29">
        <f t="shared" si="9"/>
        <v>0</v>
      </c>
      <c r="BC25" s="29">
        <f t="shared" si="9"/>
        <v>0</v>
      </c>
      <c r="BD25" s="29">
        <f t="shared" si="9"/>
        <v>0</v>
      </c>
      <c r="BE25" s="29">
        <f t="shared" si="9"/>
        <v>0</v>
      </c>
      <c r="BF25" s="29">
        <f t="shared" si="9"/>
        <v>0</v>
      </c>
      <c r="BG25" s="29">
        <f t="shared" si="9"/>
        <v>0</v>
      </c>
      <c r="BH25" s="29">
        <f t="shared" si="9"/>
        <v>0</v>
      </c>
      <c r="BI25" s="29">
        <f t="shared" si="9"/>
        <v>0</v>
      </c>
      <c r="BJ25" s="29">
        <f t="shared" si="9"/>
        <v>0</v>
      </c>
      <c r="BK25" s="29">
        <f t="shared" si="9"/>
        <v>0</v>
      </c>
      <c r="BL25" s="29">
        <f t="shared" si="9"/>
        <v>0</v>
      </c>
      <c r="BM25" s="29">
        <f t="shared" si="9"/>
        <v>0</v>
      </c>
      <c r="BN25" s="29">
        <f t="shared" si="9"/>
        <v>0</v>
      </c>
      <c r="BO25" s="29">
        <f t="shared" si="9"/>
        <v>0</v>
      </c>
      <c r="BP25" s="29">
        <f t="shared" si="9"/>
        <v>0</v>
      </c>
      <c r="BQ25" s="29">
        <f t="shared" si="9"/>
        <v>0</v>
      </c>
      <c r="BR25" s="29">
        <f t="shared" si="9"/>
        <v>0</v>
      </c>
      <c r="BS25" s="29">
        <f t="shared" si="9"/>
        <v>0</v>
      </c>
      <c r="BT25" s="29">
        <f t="shared" si="9"/>
        <v>0</v>
      </c>
      <c r="BU25" s="29">
        <f t="shared" si="9"/>
        <v>0</v>
      </c>
      <c r="BV25" s="29">
        <f t="shared" si="9"/>
        <v>0</v>
      </c>
      <c r="BW25" s="29">
        <f t="shared" si="9"/>
        <v>0</v>
      </c>
      <c r="BX25" s="29">
        <f t="shared" si="9"/>
        <v>0</v>
      </c>
      <c r="BY25" s="29">
        <f t="shared" si="9"/>
        <v>0</v>
      </c>
      <c r="BZ25" s="29">
        <f t="shared" si="9"/>
        <v>0</v>
      </c>
      <c r="CA25" s="29">
        <f t="shared" si="9"/>
        <v>0</v>
      </c>
      <c r="CB25" s="29">
        <f t="shared" si="9"/>
        <v>0</v>
      </c>
      <c r="CC25" s="30">
        <f t="shared" si="9"/>
        <v>0</v>
      </c>
      <c r="CD25" s="31"/>
      <c r="CE25" s="32"/>
    </row>
    <row r="26" spans="1:83" s="33" customFormat="1" ht="42" customHeight="1" x14ac:dyDescent="0.2">
      <c r="A26" s="34">
        <f t="shared" si="3"/>
        <v>8</v>
      </c>
      <c r="B26" s="35" t="s">
        <v>38</v>
      </c>
      <c r="C26" s="394" t="s">
        <v>295</v>
      </c>
      <c r="D26" s="36" t="s">
        <v>301</v>
      </c>
      <c r="E26" s="539">
        <v>12</v>
      </c>
      <c r="F26" s="383">
        <v>0</v>
      </c>
      <c r="G26" s="38">
        <f>F26*E26</f>
        <v>0</v>
      </c>
      <c r="H26" s="378" t="s">
        <v>33</v>
      </c>
      <c r="I26" s="39">
        <f>IF(H26&lt;&gt;"",VLOOKUP(H26,'5.1.3 Exchange Rates'!$C$24:$D$37,2,FALSE),"")</f>
        <v>1</v>
      </c>
      <c r="J26" s="379"/>
      <c r="K26" s="40">
        <f>E26*J26</f>
        <v>0</v>
      </c>
      <c r="L26" s="41">
        <f>E26*I26*J26</f>
        <v>0</v>
      </c>
      <c r="M26" s="42">
        <f>L26+G26</f>
        <v>0</v>
      </c>
      <c r="N26" s="390">
        <f>M26*15%</f>
        <v>0</v>
      </c>
      <c r="O26" s="39">
        <f>M26+N26</f>
        <v>0</v>
      </c>
      <c r="P26" s="43"/>
      <c r="Q26" s="245" t="str">
        <f>IF(P26="","Fixed",VLOOKUP(P26,'[1]5.1.2 CPA Formulae'!$B$9:$E$19,2,FALSE))</f>
        <v>Fixed</v>
      </c>
      <c r="R26" s="243"/>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4"/>
      <c r="BY26" s="44"/>
      <c r="BZ26" s="44"/>
      <c r="CA26" s="44"/>
      <c r="CB26" s="44"/>
      <c r="CC26" s="45"/>
      <c r="CD26" s="46">
        <f>SUM(R26:CC26)</f>
        <v>0</v>
      </c>
      <c r="CE26" s="47">
        <f t="shared" ref="CE26" si="10">CD26-G26</f>
        <v>0</v>
      </c>
    </row>
    <row r="27" spans="1:83" s="33" customFormat="1" ht="42" customHeight="1" x14ac:dyDescent="0.2">
      <c r="A27" s="34">
        <f t="shared" si="3"/>
        <v>9</v>
      </c>
      <c r="B27" s="250" t="s">
        <v>302</v>
      </c>
      <c r="C27" s="397" t="s">
        <v>296</v>
      </c>
      <c r="D27" s="398" t="s">
        <v>301</v>
      </c>
      <c r="E27" s="540">
        <v>12</v>
      </c>
      <c r="F27" s="384">
        <v>0</v>
      </c>
      <c r="G27" s="251">
        <f t="shared" ref="G27:G31" si="11">F27*E27</f>
        <v>0</v>
      </c>
      <c r="H27" s="400" t="s">
        <v>33</v>
      </c>
      <c r="I27" s="252">
        <f>IF(H27&lt;&gt;"",VLOOKUP(H27,'5.1.3 Exchange Rates'!$C$24:$D$37,2,FALSE),"")</f>
        <v>1</v>
      </c>
      <c r="J27" s="401"/>
      <c r="K27" s="253">
        <v>0</v>
      </c>
      <c r="L27" s="254">
        <f t="shared" ref="L27:L31" si="12">E27*I27*J27</f>
        <v>0</v>
      </c>
      <c r="M27" s="255">
        <f t="shared" ref="M27:M31" si="13">L27+G27</f>
        <v>0</v>
      </c>
      <c r="N27" s="391">
        <f t="shared" ref="N27:N31" si="14">M27*15%</f>
        <v>0</v>
      </c>
      <c r="O27" s="252">
        <f t="shared" ref="O27:O31" si="15">M27+N27</f>
        <v>0</v>
      </c>
      <c r="P27" s="256"/>
      <c r="Q27" s="245" t="str">
        <f>IF(P27="","Fixed",VLOOKUP(P27,'[1]5.1.2 CPA Formulae'!$B$9:$E$19,2,FALSE))</f>
        <v>Fixed</v>
      </c>
      <c r="R27" s="243"/>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5"/>
      <c r="CD27" s="46"/>
      <c r="CE27" s="47"/>
    </row>
    <row r="28" spans="1:83" s="33" customFormat="1" ht="42" customHeight="1" x14ac:dyDescent="0.2">
      <c r="A28" s="34">
        <f t="shared" si="3"/>
        <v>10</v>
      </c>
      <c r="B28" s="250" t="s">
        <v>303</v>
      </c>
      <c r="C28" s="397" t="s">
        <v>297</v>
      </c>
      <c r="D28" s="398" t="s">
        <v>301</v>
      </c>
      <c r="E28" s="540">
        <v>12</v>
      </c>
      <c r="F28" s="384">
        <v>0</v>
      </c>
      <c r="G28" s="251">
        <f t="shared" si="11"/>
        <v>0</v>
      </c>
      <c r="H28" s="400" t="s">
        <v>33</v>
      </c>
      <c r="I28" s="252">
        <f>IF(H28&lt;&gt;"",VLOOKUP(H28,'5.1.3 Exchange Rates'!$C$24:$D$37,2,FALSE),"")</f>
        <v>1</v>
      </c>
      <c r="J28" s="401"/>
      <c r="K28" s="253">
        <v>0</v>
      </c>
      <c r="L28" s="254">
        <f t="shared" si="12"/>
        <v>0</v>
      </c>
      <c r="M28" s="255">
        <f t="shared" si="13"/>
        <v>0</v>
      </c>
      <c r="N28" s="391">
        <f t="shared" si="14"/>
        <v>0</v>
      </c>
      <c r="O28" s="252">
        <f t="shared" si="15"/>
        <v>0</v>
      </c>
      <c r="P28" s="256"/>
      <c r="Q28" s="245" t="str">
        <f>IF(P28="","Fixed",VLOOKUP(P28,'[1]5.1.2 CPA Formulae'!$B$9:$E$19,2,FALSE))</f>
        <v>Fixed</v>
      </c>
      <c r="R28" s="243"/>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4"/>
      <c r="BZ28" s="44"/>
      <c r="CA28" s="44"/>
      <c r="CB28" s="44"/>
      <c r="CC28" s="45"/>
      <c r="CD28" s="46"/>
      <c r="CE28" s="47"/>
    </row>
    <row r="29" spans="1:83" s="33" customFormat="1" ht="42" customHeight="1" x14ac:dyDescent="0.2">
      <c r="A29" s="34">
        <f t="shared" si="3"/>
        <v>11</v>
      </c>
      <c r="B29" s="250" t="s">
        <v>304</v>
      </c>
      <c r="C29" s="397" t="s">
        <v>286</v>
      </c>
      <c r="D29" s="398" t="s">
        <v>301</v>
      </c>
      <c r="E29" s="540">
        <v>12</v>
      </c>
      <c r="F29" s="384">
        <v>0</v>
      </c>
      <c r="G29" s="251">
        <f t="shared" si="11"/>
        <v>0</v>
      </c>
      <c r="H29" s="400" t="s">
        <v>33</v>
      </c>
      <c r="I29" s="252">
        <f>IF(H29&lt;&gt;"",VLOOKUP(H29,'5.1.3 Exchange Rates'!$C$24:$D$37,2,FALSE),"")</f>
        <v>1</v>
      </c>
      <c r="J29" s="401"/>
      <c r="K29" s="253">
        <v>0</v>
      </c>
      <c r="L29" s="254">
        <f t="shared" si="12"/>
        <v>0</v>
      </c>
      <c r="M29" s="255">
        <f t="shared" si="13"/>
        <v>0</v>
      </c>
      <c r="N29" s="391">
        <f t="shared" si="14"/>
        <v>0</v>
      </c>
      <c r="O29" s="252">
        <f t="shared" si="15"/>
        <v>0</v>
      </c>
      <c r="P29" s="256"/>
      <c r="Q29" s="245" t="str">
        <f>IF(P29="","Fixed",VLOOKUP(P29,'[1]5.1.2 CPA Formulae'!$B$9:$E$19,2,FALSE))</f>
        <v>Fixed</v>
      </c>
      <c r="R29" s="243"/>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5"/>
      <c r="CD29" s="46"/>
      <c r="CE29" s="47"/>
    </row>
    <row r="30" spans="1:83" s="33" customFormat="1" ht="42" customHeight="1" x14ac:dyDescent="0.2">
      <c r="A30" s="34">
        <f t="shared" si="3"/>
        <v>12</v>
      </c>
      <c r="B30" s="250" t="s">
        <v>305</v>
      </c>
      <c r="C30" s="397" t="s">
        <v>299</v>
      </c>
      <c r="D30" s="398" t="s">
        <v>301</v>
      </c>
      <c r="E30" s="540">
        <v>12</v>
      </c>
      <c r="F30" s="384">
        <v>0</v>
      </c>
      <c r="G30" s="251">
        <f t="shared" si="11"/>
        <v>0</v>
      </c>
      <c r="H30" s="400" t="s">
        <v>33</v>
      </c>
      <c r="I30" s="252">
        <f>IF(H30&lt;&gt;"",VLOOKUP(H30,'5.1.3 Exchange Rates'!$C$24:$D$37,2,FALSE),"")</f>
        <v>1</v>
      </c>
      <c r="J30" s="401"/>
      <c r="K30" s="253">
        <v>0</v>
      </c>
      <c r="L30" s="254">
        <f t="shared" si="12"/>
        <v>0</v>
      </c>
      <c r="M30" s="255">
        <f t="shared" si="13"/>
        <v>0</v>
      </c>
      <c r="N30" s="391">
        <f t="shared" si="14"/>
        <v>0</v>
      </c>
      <c r="O30" s="252">
        <f t="shared" si="15"/>
        <v>0</v>
      </c>
      <c r="P30" s="256"/>
      <c r="Q30" s="245" t="str">
        <f>IF(P30="","Fixed",VLOOKUP(P30,'[1]5.1.2 CPA Formulae'!$B$9:$E$19,2,FALSE))</f>
        <v>Fixed</v>
      </c>
      <c r="R30" s="243"/>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5"/>
      <c r="CD30" s="46"/>
      <c r="CE30" s="47"/>
    </row>
    <row r="31" spans="1:83" s="33" customFormat="1" ht="42" customHeight="1" thickBot="1" x14ac:dyDescent="0.25">
      <c r="A31" s="34">
        <f t="shared" si="3"/>
        <v>13</v>
      </c>
      <c r="B31" s="250" t="s">
        <v>306</v>
      </c>
      <c r="C31" s="397" t="s">
        <v>300</v>
      </c>
      <c r="D31" s="398" t="s">
        <v>301</v>
      </c>
      <c r="E31" s="540">
        <v>12</v>
      </c>
      <c r="F31" s="384">
        <v>0</v>
      </c>
      <c r="G31" s="251">
        <f t="shared" si="11"/>
        <v>0</v>
      </c>
      <c r="H31" s="400" t="s">
        <v>33</v>
      </c>
      <c r="I31" s="252">
        <f>IF(H31&lt;&gt;"",VLOOKUP(H31,'5.1.3 Exchange Rates'!$C$24:$D$37,2,FALSE),"")</f>
        <v>1</v>
      </c>
      <c r="J31" s="401"/>
      <c r="K31" s="253">
        <v>0</v>
      </c>
      <c r="L31" s="254">
        <f t="shared" si="12"/>
        <v>0</v>
      </c>
      <c r="M31" s="255">
        <f t="shared" si="13"/>
        <v>0</v>
      </c>
      <c r="N31" s="391">
        <f t="shared" si="14"/>
        <v>0</v>
      </c>
      <c r="O31" s="252">
        <f t="shared" si="15"/>
        <v>0</v>
      </c>
      <c r="P31" s="256"/>
      <c r="Q31" s="245" t="str">
        <f>IF(P31="","Fixed",VLOOKUP(P31,'[1]5.1.2 CPA Formulae'!$B$9:$E$19,2,FALSE))</f>
        <v>Fixed</v>
      </c>
      <c r="R31" s="243"/>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5"/>
      <c r="CD31" s="46"/>
      <c r="CE31" s="47"/>
    </row>
    <row r="32" spans="1:83" s="33" customFormat="1" ht="45" customHeight="1" thickBot="1" x14ac:dyDescent="0.25">
      <c r="A32" s="34">
        <f t="shared" si="3"/>
        <v>14</v>
      </c>
      <c r="B32" s="476" t="s">
        <v>274</v>
      </c>
      <c r="C32" s="476"/>
      <c r="D32" s="476"/>
      <c r="E32" s="476"/>
      <c r="F32" s="51"/>
      <c r="G32" s="52">
        <f>SUM(G20:G31)</f>
        <v>0</v>
      </c>
      <c r="H32" s="467"/>
      <c r="I32" s="467"/>
      <c r="J32" s="467"/>
      <c r="K32" s="52">
        <f>SUM(K20:K31)</f>
        <v>0</v>
      </c>
      <c r="L32" s="52">
        <f>SUM(L20:L31)</f>
        <v>0</v>
      </c>
      <c r="M32" s="52">
        <f>SUM(M20:M31)</f>
        <v>0</v>
      </c>
      <c r="N32" s="52">
        <f>SUM(N20:N31)</f>
        <v>0</v>
      </c>
      <c r="O32" s="52">
        <f>SUM(O20:O31)</f>
        <v>0</v>
      </c>
      <c r="P32" s="53"/>
      <c r="Q32" s="246"/>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5"/>
      <c r="CE32" s="55"/>
    </row>
    <row r="33" spans="1:83" s="33" customFormat="1" ht="31.25" customHeight="1" thickBot="1" x14ac:dyDescent="0.25">
      <c r="A33" s="34">
        <f t="shared" si="3"/>
        <v>15</v>
      </c>
      <c r="B33" s="477" t="s">
        <v>361</v>
      </c>
      <c r="C33" s="477"/>
      <c r="D33" s="477"/>
      <c r="E33" s="477"/>
      <c r="F33" s="477"/>
      <c r="G33" s="477"/>
      <c r="H33" s="477"/>
      <c r="I33" s="477"/>
      <c r="J33" s="477"/>
      <c r="K33" s="477"/>
      <c r="L33" s="477"/>
      <c r="M33" s="477"/>
      <c r="N33" s="477"/>
      <c r="O33" s="477"/>
      <c r="P33" s="28"/>
      <c r="Q33" s="244"/>
      <c r="R33" s="242">
        <f t="shared" ref="R33:AW33" si="16">SUM(R34:R34)</f>
        <v>0</v>
      </c>
      <c r="S33" s="29">
        <f t="shared" si="16"/>
        <v>0</v>
      </c>
      <c r="T33" s="29">
        <f t="shared" si="16"/>
        <v>0</v>
      </c>
      <c r="U33" s="29">
        <f t="shared" si="16"/>
        <v>0</v>
      </c>
      <c r="V33" s="29">
        <f t="shared" si="16"/>
        <v>0</v>
      </c>
      <c r="W33" s="29">
        <f t="shared" si="16"/>
        <v>0</v>
      </c>
      <c r="X33" s="29">
        <f t="shared" si="16"/>
        <v>0</v>
      </c>
      <c r="Y33" s="29">
        <f t="shared" si="16"/>
        <v>0</v>
      </c>
      <c r="Z33" s="29">
        <f t="shared" si="16"/>
        <v>0</v>
      </c>
      <c r="AA33" s="29">
        <f t="shared" si="16"/>
        <v>0</v>
      </c>
      <c r="AB33" s="29">
        <f t="shared" si="16"/>
        <v>0</v>
      </c>
      <c r="AC33" s="29">
        <f t="shared" si="16"/>
        <v>0</v>
      </c>
      <c r="AD33" s="29">
        <f t="shared" si="16"/>
        <v>0</v>
      </c>
      <c r="AE33" s="29">
        <f t="shared" si="16"/>
        <v>0</v>
      </c>
      <c r="AF33" s="29">
        <f t="shared" si="16"/>
        <v>0</v>
      </c>
      <c r="AG33" s="29">
        <f t="shared" si="16"/>
        <v>0</v>
      </c>
      <c r="AH33" s="29">
        <f t="shared" si="16"/>
        <v>0</v>
      </c>
      <c r="AI33" s="29">
        <f t="shared" si="16"/>
        <v>0</v>
      </c>
      <c r="AJ33" s="29">
        <f t="shared" si="16"/>
        <v>0</v>
      </c>
      <c r="AK33" s="29">
        <f t="shared" si="16"/>
        <v>0</v>
      </c>
      <c r="AL33" s="29">
        <f t="shared" si="16"/>
        <v>0</v>
      </c>
      <c r="AM33" s="29">
        <f t="shared" si="16"/>
        <v>0</v>
      </c>
      <c r="AN33" s="29">
        <f t="shared" si="16"/>
        <v>0</v>
      </c>
      <c r="AO33" s="29">
        <f t="shared" si="16"/>
        <v>0</v>
      </c>
      <c r="AP33" s="29">
        <f t="shared" si="16"/>
        <v>0</v>
      </c>
      <c r="AQ33" s="29">
        <f t="shared" si="16"/>
        <v>0</v>
      </c>
      <c r="AR33" s="29">
        <f t="shared" si="16"/>
        <v>0</v>
      </c>
      <c r="AS33" s="29">
        <f t="shared" si="16"/>
        <v>0</v>
      </c>
      <c r="AT33" s="29">
        <f t="shared" si="16"/>
        <v>0</v>
      </c>
      <c r="AU33" s="29">
        <f t="shared" si="16"/>
        <v>0</v>
      </c>
      <c r="AV33" s="29">
        <f t="shared" si="16"/>
        <v>0</v>
      </c>
      <c r="AW33" s="29">
        <f t="shared" si="16"/>
        <v>0</v>
      </c>
      <c r="AX33" s="29">
        <f t="shared" ref="AX33:CC33" si="17">SUM(AX34:AX34)</f>
        <v>0</v>
      </c>
      <c r="AY33" s="29">
        <f t="shared" si="17"/>
        <v>0</v>
      </c>
      <c r="AZ33" s="29">
        <f t="shared" si="17"/>
        <v>0</v>
      </c>
      <c r="BA33" s="29">
        <f t="shared" si="17"/>
        <v>0</v>
      </c>
      <c r="BB33" s="29">
        <f t="shared" si="17"/>
        <v>0</v>
      </c>
      <c r="BC33" s="29">
        <f t="shared" si="17"/>
        <v>0</v>
      </c>
      <c r="BD33" s="29">
        <f t="shared" si="17"/>
        <v>0</v>
      </c>
      <c r="BE33" s="29">
        <f t="shared" si="17"/>
        <v>0</v>
      </c>
      <c r="BF33" s="29">
        <f t="shared" si="17"/>
        <v>0</v>
      </c>
      <c r="BG33" s="29">
        <f t="shared" si="17"/>
        <v>0</v>
      </c>
      <c r="BH33" s="29">
        <f t="shared" si="17"/>
        <v>0</v>
      </c>
      <c r="BI33" s="29">
        <f t="shared" si="17"/>
        <v>0</v>
      </c>
      <c r="BJ33" s="29">
        <f t="shared" si="17"/>
        <v>0</v>
      </c>
      <c r="BK33" s="29">
        <f t="shared" si="17"/>
        <v>0</v>
      </c>
      <c r="BL33" s="29">
        <f t="shared" si="17"/>
        <v>0</v>
      </c>
      <c r="BM33" s="29">
        <f t="shared" si="17"/>
        <v>0</v>
      </c>
      <c r="BN33" s="29">
        <f t="shared" si="17"/>
        <v>0</v>
      </c>
      <c r="BO33" s="29">
        <f t="shared" si="17"/>
        <v>0</v>
      </c>
      <c r="BP33" s="29">
        <f t="shared" si="17"/>
        <v>0</v>
      </c>
      <c r="BQ33" s="29">
        <f t="shared" si="17"/>
        <v>0</v>
      </c>
      <c r="BR33" s="29">
        <f t="shared" si="17"/>
        <v>0</v>
      </c>
      <c r="BS33" s="29">
        <f t="shared" si="17"/>
        <v>0</v>
      </c>
      <c r="BT33" s="29">
        <f t="shared" si="17"/>
        <v>0</v>
      </c>
      <c r="BU33" s="29">
        <f t="shared" si="17"/>
        <v>0</v>
      </c>
      <c r="BV33" s="29">
        <f t="shared" si="17"/>
        <v>0</v>
      </c>
      <c r="BW33" s="29">
        <f t="shared" si="17"/>
        <v>0</v>
      </c>
      <c r="BX33" s="29">
        <f t="shared" si="17"/>
        <v>0</v>
      </c>
      <c r="BY33" s="29">
        <f t="shared" si="17"/>
        <v>0</v>
      </c>
      <c r="BZ33" s="29">
        <f t="shared" si="17"/>
        <v>0</v>
      </c>
      <c r="CA33" s="29">
        <f t="shared" si="17"/>
        <v>0</v>
      </c>
      <c r="CB33" s="29">
        <f t="shared" si="17"/>
        <v>0</v>
      </c>
      <c r="CC33" s="30">
        <f t="shared" si="17"/>
        <v>0</v>
      </c>
      <c r="CD33" s="31"/>
      <c r="CE33" s="32"/>
    </row>
    <row r="34" spans="1:83" s="33" customFormat="1" ht="42" customHeight="1" x14ac:dyDescent="0.2">
      <c r="A34" s="34">
        <f t="shared" si="3"/>
        <v>16</v>
      </c>
      <c r="B34" s="544" t="s">
        <v>39</v>
      </c>
      <c r="C34" s="545" t="s">
        <v>313</v>
      </c>
      <c r="D34" s="546" t="s">
        <v>292</v>
      </c>
      <c r="E34" s="547">
        <v>1</v>
      </c>
      <c r="F34" s="548">
        <v>0</v>
      </c>
      <c r="G34" s="549">
        <f>F34*E34</f>
        <v>0</v>
      </c>
      <c r="H34" s="550" t="s">
        <v>33</v>
      </c>
      <c r="I34" s="551">
        <f>IF(H34&lt;&gt;"",VLOOKUP(H34,'5.1.3 Exchange Rates'!$C$24:$D$37,2,FALSE),"")</f>
        <v>1</v>
      </c>
      <c r="J34" s="552"/>
      <c r="K34" s="553">
        <f>E34*J34</f>
        <v>0</v>
      </c>
      <c r="L34" s="554">
        <f>E34*I34*J34</f>
        <v>0</v>
      </c>
      <c r="M34" s="555">
        <f>L34+G34</f>
        <v>0</v>
      </c>
      <c r="N34" s="556">
        <f>M34*15%</f>
        <v>0</v>
      </c>
      <c r="O34" s="551">
        <f>M34+N34</f>
        <v>0</v>
      </c>
      <c r="P34" s="557"/>
      <c r="Q34" s="245" t="str">
        <f>IF(P34="","Fixed",VLOOKUP(P34,'[1]5.1.2 CPA Formulae'!$B$9:$E$19,2,FALSE))</f>
        <v>Fixed</v>
      </c>
      <c r="R34" s="404"/>
      <c r="S34" s="405"/>
      <c r="T34" s="405"/>
      <c r="U34" s="405"/>
      <c r="V34" s="405"/>
      <c r="W34" s="405"/>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c r="AX34" s="405"/>
      <c r="AY34" s="405"/>
      <c r="AZ34" s="405"/>
      <c r="BA34" s="405"/>
      <c r="BB34" s="405"/>
      <c r="BC34" s="405"/>
      <c r="BD34" s="405"/>
      <c r="BE34" s="405"/>
      <c r="BF34" s="405"/>
      <c r="BG34" s="405"/>
      <c r="BH34" s="405"/>
      <c r="BI34" s="405"/>
      <c r="BJ34" s="405"/>
      <c r="BK34" s="405"/>
      <c r="BL34" s="405"/>
      <c r="BM34" s="405"/>
      <c r="BN34" s="405"/>
      <c r="BO34" s="405"/>
      <c r="BP34" s="405"/>
      <c r="BQ34" s="405"/>
      <c r="BR34" s="405"/>
      <c r="BS34" s="405"/>
      <c r="BT34" s="405"/>
      <c r="BU34" s="405"/>
      <c r="BV34" s="405"/>
      <c r="BW34" s="405"/>
      <c r="BX34" s="405"/>
      <c r="BY34" s="405"/>
      <c r="BZ34" s="405"/>
      <c r="CA34" s="405"/>
      <c r="CB34" s="405"/>
      <c r="CC34" s="406"/>
      <c r="CD34" s="46">
        <f>SUM(R34:CC34)</f>
        <v>0</v>
      </c>
      <c r="CE34" s="47">
        <f t="shared" ref="CE34:CE44" si="18">CD34-G34</f>
        <v>0</v>
      </c>
    </row>
    <row r="35" spans="1:83" s="33" customFormat="1" ht="42" customHeight="1" x14ac:dyDescent="0.2">
      <c r="A35" s="34">
        <f t="shared" si="3"/>
        <v>17</v>
      </c>
      <c r="B35" s="48" t="s">
        <v>314</v>
      </c>
      <c r="C35" s="403" t="s">
        <v>315</v>
      </c>
      <c r="D35" s="558" t="s">
        <v>292</v>
      </c>
      <c r="E35" s="560">
        <v>1</v>
      </c>
      <c r="F35" s="382">
        <v>0</v>
      </c>
      <c r="G35" s="561">
        <f>F35*E35</f>
        <v>0</v>
      </c>
      <c r="H35" s="382" t="s">
        <v>33</v>
      </c>
      <c r="I35" s="49">
        <f>IF(H35&lt;&gt;"",VLOOKUP(H35,'5.1.3 Exchange Rates'!$C$24:$D$37,2,FALSE),"")</f>
        <v>1</v>
      </c>
      <c r="J35" s="380"/>
      <c r="K35" s="50">
        <f>E35*J35</f>
        <v>0</v>
      </c>
      <c r="L35" s="50">
        <f>E35*I35*J35</f>
        <v>0</v>
      </c>
      <c r="M35" s="49">
        <f>L35+G35</f>
        <v>0</v>
      </c>
      <c r="N35" s="392">
        <f>M35*15%</f>
        <v>0</v>
      </c>
      <c r="O35" s="49">
        <f>M35+N35</f>
        <v>0</v>
      </c>
      <c r="P35" s="559"/>
      <c r="Q35" s="245" t="str">
        <f>IF(P35="","Fixed",VLOOKUP(P35,'[1]5.1.2 CPA Formulae'!$B$9:$E$19,2,FALSE))</f>
        <v>Fixed</v>
      </c>
      <c r="R35" s="404"/>
      <c r="S35" s="405"/>
      <c r="T35" s="405"/>
      <c r="U35" s="405"/>
      <c r="V35" s="405"/>
      <c r="W35" s="405"/>
      <c r="X35" s="405"/>
      <c r="Y35" s="405"/>
      <c r="Z35" s="405"/>
      <c r="AA35" s="405"/>
      <c r="AB35" s="405"/>
      <c r="AC35" s="405"/>
      <c r="AD35" s="405"/>
      <c r="AE35" s="405"/>
      <c r="AF35" s="405"/>
      <c r="AG35" s="405"/>
      <c r="AH35" s="405"/>
      <c r="AI35" s="405"/>
      <c r="AJ35" s="405"/>
      <c r="AK35" s="405"/>
      <c r="AL35" s="405"/>
      <c r="AM35" s="405"/>
      <c r="AN35" s="405"/>
      <c r="AO35" s="405"/>
      <c r="AP35" s="405"/>
      <c r="AQ35" s="405"/>
      <c r="AR35" s="405"/>
      <c r="AS35" s="405"/>
      <c r="AT35" s="405"/>
      <c r="AU35" s="405"/>
      <c r="AV35" s="405"/>
      <c r="AW35" s="405"/>
      <c r="AX35" s="405"/>
      <c r="AY35" s="405"/>
      <c r="AZ35" s="405"/>
      <c r="BA35" s="405"/>
      <c r="BB35" s="405"/>
      <c r="BC35" s="405"/>
      <c r="BD35" s="405"/>
      <c r="BE35" s="405"/>
      <c r="BF35" s="405"/>
      <c r="BG35" s="405"/>
      <c r="BH35" s="405"/>
      <c r="BI35" s="405"/>
      <c r="BJ35" s="405"/>
      <c r="BK35" s="405"/>
      <c r="BL35" s="405"/>
      <c r="BM35" s="405"/>
      <c r="BN35" s="405"/>
      <c r="BO35" s="405"/>
      <c r="BP35" s="405"/>
      <c r="BQ35" s="405"/>
      <c r="BR35" s="405"/>
      <c r="BS35" s="405"/>
      <c r="BT35" s="405"/>
      <c r="BU35" s="405"/>
      <c r="BV35" s="405"/>
      <c r="BW35" s="405"/>
      <c r="BX35" s="405"/>
      <c r="BY35" s="405"/>
      <c r="BZ35" s="405"/>
      <c r="CA35" s="405"/>
      <c r="CB35" s="405"/>
      <c r="CC35" s="406"/>
      <c r="CD35" s="46">
        <f>SUM(R35:CC35)</f>
        <v>0</v>
      </c>
      <c r="CE35" s="47">
        <f t="shared" ref="CE35:CE42" si="19">CD35-G35</f>
        <v>0</v>
      </c>
    </row>
    <row r="36" spans="1:83" s="33" customFormat="1" ht="42" customHeight="1" x14ac:dyDescent="0.2">
      <c r="A36" s="34">
        <f t="shared" si="3"/>
        <v>18</v>
      </c>
      <c r="B36" s="48" t="s">
        <v>316</v>
      </c>
      <c r="C36" s="403" t="s">
        <v>324</v>
      </c>
      <c r="D36" s="558" t="s">
        <v>292</v>
      </c>
      <c r="E36" s="560">
        <v>1</v>
      </c>
      <c r="F36" s="382">
        <v>0</v>
      </c>
      <c r="G36" s="561">
        <f>F36*E36</f>
        <v>0</v>
      </c>
      <c r="H36" s="382" t="s">
        <v>33</v>
      </c>
      <c r="I36" s="49">
        <f>IF(H36&lt;&gt;"",VLOOKUP(H36,'5.1.3 Exchange Rates'!$C$24:$D$37,2,FALSE),"")</f>
        <v>1</v>
      </c>
      <c r="J36" s="380"/>
      <c r="K36" s="50">
        <f>E36*J36</f>
        <v>0</v>
      </c>
      <c r="L36" s="50">
        <f>E36*I36*J36</f>
        <v>0</v>
      </c>
      <c r="M36" s="49">
        <f>L36+G36</f>
        <v>0</v>
      </c>
      <c r="N36" s="392">
        <f>M36*15%</f>
        <v>0</v>
      </c>
      <c r="O36" s="49">
        <f>M36+N36</f>
        <v>0</v>
      </c>
      <c r="P36" s="559"/>
      <c r="Q36" s="245" t="str">
        <f>IF(P36="","Fixed",VLOOKUP(P36,'[1]5.1.2 CPA Formulae'!$B$9:$E$19,2,FALSE))</f>
        <v>Fixed</v>
      </c>
      <c r="R36" s="404"/>
      <c r="S36" s="405"/>
      <c r="T36" s="405"/>
      <c r="U36" s="405"/>
      <c r="V36" s="405"/>
      <c r="W36" s="405"/>
      <c r="X36" s="405"/>
      <c r="Y36" s="405"/>
      <c r="Z36" s="405"/>
      <c r="AA36" s="405"/>
      <c r="AB36" s="405"/>
      <c r="AC36" s="405"/>
      <c r="AD36" s="405"/>
      <c r="AE36" s="405"/>
      <c r="AF36" s="405"/>
      <c r="AG36" s="405"/>
      <c r="AH36" s="405"/>
      <c r="AI36" s="405"/>
      <c r="AJ36" s="405"/>
      <c r="AK36" s="405"/>
      <c r="AL36" s="405"/>
      <c r="AM36" s="405"/>
      <c r="AN36" s="405"/>
      <c r="AO36" s="405"/>
      <c r="AP36" s="405"/>
      <c r="AQ36" s="405"/>
      <c r="AR36" s="405"/>
      <c r="AS36" s="405"/>
      <c r="AT36" s="405"/>
      <c r="AU36" s="405"/>
      <c r="AV36" s="405"/>
      <c r="AW36" s="405"/>
      <c r="AX36" s="405"/>
      <c r="AY36" s="405"/>
      <c r="AZ36" s="405"/>
      <c r="BA36" s="405"/>
      <c r="BB36" s="405"/>
      <c r="BC36" s="405"/>
      <c r="BD36" s="405"/>
      <c r="BE36" s="405"/>
      <c r="BF36" s="405"/>
      <c r="BG36" s="405"/>
      <c r="BH36" s="405"/>
      <c r="BI36" s="405"/>
      <c r="BJ36" s="405"/>
      <c r="BK36" s="405"/>
      <c r="BL36" s="405"/>
      <c r="BM36" s="405"/>
      <c r="BN36" s="405"/>
      <c r="BO36" s="405"/>
      <c r="BP36" s="405"/>
      <c r="BQ36" s="405"/>
      <c r="BR36" s="405"/>
      <c r="BS36" s="405"/>
      <c r="BT36" s="405"/>
      <c r="BU36" s="405"/>
      <c r="BV36" s="405"/>
      <c r="BW36" s="405"/>
      <c r="BX36" s="405"/>
      <c r="BY36" s="405"/>
      <c r="BZ36" s="405"/>
      <c r="CA36" s="405"/>
      <c r="CB36" s="405"/>
      <c r="CC36" s="406"/>
      <c r="CD36" s="46">
        <f>SUM(R36:CC36)</f>
        <v>0</v>
      </c>
      <c r="CE36" s="47">
        <f t="shared" si="19"/>
        <v>0</v>
      </c>
    </row>
    <row r="37" spans="1:83" s="33" customFormat="1" ht="42" customHeight="1" x14ac:dyDescent="0.2">
      <c r="A37" s="34">
        <f t="shared" si="3"/>
        <v>19</v>
      </c>
      <c r="B37" s="48" t="s">
        <v>317</v>
      </c>
      <c r="C37" s="403" t="s">
        <v>325</v>
      </c>
      <c r="D37" s="558" t="s">
        <v>292</v>
      </c>
      <c r="E37" s="560">
        <v>1</v>
      </c>
      <c r="F37" s="382">
        <v>0</v>
      </c>
      <c r="G37" s="561">
        <f>F37*E37</f>
        <v>0</v>
      </c>
      <c r="H37" s="382" t="s">
        <v>33</v>
      </c>
      <c r="I37" s="49">
        <f>IF(H37&lt;&gt;"",VLOOKUP(H37,'5.1.3 Exchange Rates'!$C$24:$D$37,2,FALSE),"")</f>
        <v>1</v>
      </c>
      <c r="J37" s="380"/>
      <c r="K37" s="50">
        <f>E37*J37</f>
        <v>0</v>
      </c>
      <c r="L37" s="50">
        <f>E37*I37*J37</f>
        <v>0</v>
      </c>
      <c r="M37" s="49">
        <f>L37+G37</f>
        <v>0</v>
      </c>
      <c r="N37" s="392">
        <f>M37*15%</f>
        <v>0</v>
      </c>
      <c r="O37" s="49">
        <f>M37+N37</f>
        <v>0</v>
      </c>
      <c r="P37" s="559"/>
      <c r="Q37" s="245" t="str">
        <f>IF(P37="","Fixed",VLOOKUP(P37,'[1]5.1.2 CPA Formulae'!$B$9:$E$19,2,FALSE))</f>
        <v>Fixed</v>
      </c>
      <c r="R37" s="404"/>
      <c r="S37" s="405"/>
      <c r="T37" s="405"/>
      <c r="U37" s="405"/>
      <c r="V37" s="405"/>
      <c r="W37" s="405"/>
      <c r="X37" s="405"/>
      <c r="Y37" s="405"/>
      <c r="Z37" s="405"/>
      <c r="AA37" s="405"/>
      <c r="AB37" s="405"/>
      <c r="AC37" s="405"/>
      <c r="AD37" s="405"/>
      <c r="AE37" s="405"/>
      <c r="AF37" s="405"/>
      <c r="AG37" s="405"/>
      <c r="AH37" s="405"/>
      <c r="AI37" s="405"/>
      <c r="AJ37" s="405"/>
      <c r="AK37" s="405"/>
      <c r="AL37" s="405"/>
      <c r="AM37" s="405"/>
      <c r="AN37" s="405"/>
      <c r="AO37" s="405"/>
      <c r="AP37" s="405"/>
      <c r="AQ37" s="405"/>
      <c r="AR37" s="405"/>
      <c r="AS37" s="405"/>
      <c r="AT37" s="405"/>
      <c r="AU37" s="405"/>
      <c r="AV37" s="405"/>
      <c r="AW37" s="405"/>
      <c r="AX37" s="405"/>
      <c r="AY37" s="405"/>
      <c r="AZ37" s="405"/>
      <c r="BA37" s="405"/>
      <c r="BB37" s="405"/>
      <c r="BC37" s="405"/>
      <c r="BD37" s="405"/>
      <c r="BE37" s="405"/>
      <c r="BF37" s="405"/>
      <c r="BG37" s="405"/>
      <c r="BH37" s="405"/>
      <c r="BI37" s="405"/>
      <c r="BJ37" s="405"/>
      <c r="BK37" s="405"/>
      <c r="BL37" s="405"/>
      <c r="BM37" s="405"/>
      <c r="BN37" s="405"/>
      <c r="BO37" s="405"/>
      <c r="BP37" s="405"/>
      <c r="BQ37" s="405"/>
      <c r="BR37" s="405"/>
      <c r="BS37" s="405"/>
      <c r="BT37" s="405"/>
      <c r="BU37" s="405"/>
      <c r="BV37" s="405"/>
      <c r="BW37" s="405"/>
      <c r="BX37" s="405"/>
      <c r="BY37" s="405"/>
      <c r="BZ37" s="405"/>
      <c r="CA37" s="405"/>
      <c r="CB37" s="405"/>
      <c r="CC37" s="406"/>
      <c r="CD37" s="46">
        <f>SUM(R37:CC37)</f>
        <v>0</v>
      </c>
      <c r="CE37" s="47">
        <f t="shared" si="19"/>
        <v>0</v>
      </c>
    </row>
    <row r="38" spans="1:83" s="33" customFormat="1" ht="42" customHeight="1" x14ac:dyDescent="0.2">
      <c r="A38" s="34">
        <f t="shared" si="3"/>
        <v>20</v>
      </c>
      <c r="B38" s="48" t="s">
        <v>318</v>
      </c>
      <c r="C38" s="403" t="s">
        <v>326</v>
      </c>
      <c r="D38" s="558" t="s">
        <v>292</v>
      </c>
      <c r="E38" s="560">
        <v>1</v>
      </c>
      <c r="F38" s="382">
        <v>0</v>
      </c>
      <c r="G38" s="561">
        <f>F38*E38</f>
        <v>0</v>
      </c>
      <c r="H38" s="382" t="s">
        <v>33</v>
      </c>
      <c r="I38" s="49">
        <f>IF(H38&lt;&gt;"",VLOOKUP(H38,'5.1.3 Exchange Rates'!$C$24:$D$37,2,FALSE),"")</f>
        <v>1</v>
      </c>
      <c r="J38" s="380"/>
      <c r="K38" s="50">
        <f>E38*J38</f>
        <v>0</v>
      </c>
      <c r="L38" s="50">
        <f>E38*I38*J38</f>
        <v>0</v>
      </c>
      <c r="M38" s="49">
        <f>L38+G38</f>
        <v>0</v>
      </c>
      <c r="N38" s="392">
        <f>M38*15%</f>
        <v>0</v>
      </c>
      <c r="O38" s="49">
        <f>M38+N38</f>
        <v>0</v>
      </c>
      <c r="P38" s="559"/>
      <c r="Q38" s="245" t="str">
        <f>IF(P38="","Fixed",VLOOKUP(P38,'[1]5.1.2 CPA Formulae'!$B$9:$E$19,2,FALSE))</f>
        <v>Fixed</v>
      </c>
      <c r="R38" s="404"/>
      <c r="S38" s="405"/>
      <c r="T38" s="405"/>
      <c r="U38" s="405"/>
      <c r="V38" s="405"/>
      <c r="W38" s="405"/>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c r="AX38" s="405"/>
      <c r="AY38" s="405"/>
      <c r="AZ38" s="405"/>
      <c r="BA38" s="405"/>
      <c r="BB38" s="405"/>
      <c r="BC38" s="405"/>
      <c r="BD38" s="405"/>
      <c r="BE38" s="405"/>
      <c r="BF38" s="405"/>
      <c r="BG38" s="405"/>
      <c r="BH38" s="405"/>
      <c r="BI38" s="405"/>
      <c r="BJ38" s="405"/>
      <c r="BK38" s="405"/>
      <c r="BL38" s="405"/>
      <c r="BM38" s="405"/>
      <c r="BN38" s="405"/>
      <c r="BO38" s="405"/>
      <c r="BP38" s="405"/>
      <c r="BQ38" s="405"/>
      <c r="BR38" s="405"/>
      <c r="BS38" s="405"/>
      <c r="BT38" s="405"/>
      <c r="BU38" s="405"/>
      <c r="BV38" s="405"/>
      <c r="BW38" s="405"/>
      <c r="BX38" s="405"/>
      <c r="BY38" s="405"/>
      <c r="BZ38" s="405"/>
      <c r="CA38" s="405"/>
      <c r="CB38" s="405"/>
      <c r="CC38" s="406"/>
      <c r="CD38" s="46">
        <f>SUM(R38:CC38)</f>
        <v>0</v>
      </c>
      <c r="CE38" s="47">
        <f t="shared" si="19"/>
        <v>0</v>
      </c>
    </row>
    <row r="39" spans="1:83" s="33" customFormat="1" ht="42" customHeight="1" x14ac:dyDescent="0.2">
      <c r="A39" s="34">
        <f t="shared" si="3"/>
        <v>21</v>
      </c>
      <c r="B39" s="48" t="s">
        <v>319</v>
      </c>
      <c r="C39" s="403" t="s">
        <v>327</v>
      </c>
      <c r="D39" s="558" t="s">
        <v>292</v>
      </c>
      <c r="E39" s="560">
        <v>1</v>
      </c>
      <c r="F39" s="382">
        <v>0</v>
      </c>
      <c r="G39" s="561">
        <f>F39*E39</f>
        <v>0</v>
      </c>
      <c r="H39" s="382" t="s">
        <v>33</v>
      </c>
      <c r="I39" s="49">
        <f>IF(H39&lt;&gt;"",VLOOKUP(H39,'5.1.3 Exchange Rates'!$C$24:$D$37,2,FALSE),"")</f>
        <v>1</v>
      </c>
      <c r="J39" s="380"/>
      <c r="K39" s="50">
        <f>E39*J39</f>
        <v>0</v>
      </c>
      <c r="L39" s="50">
        <f>E39*I39*J39</f>
        <v>0</v>
      </c>
      <c r="M39" s="49">
        <f>L39+G39</f>
        <v>0</v>
      </c>
      <c r="N39" s="392">
        <f>M39*15%</f>
        <v>0</v>
      </c>
      <c r="O39" s="49">
        <f>M39+N39</f>
        <v>0</v>
      </c>
      <c r="P39" s="559"/>
      <c r="Q39" s="245" t="str">
        <f>IF(P39="","Fixed",VLOOKUP(P39,'[1]5.1.2 CPA Formulae'!$B$9:$E$19,2,FALSE))</f>
        <v>Fixed</v>
      </c>
      <c r="R39" s="404"/>
      <c r="S39" s="405"/>
      <c r="T39" s="405"/>
      <c r="U39" s="405"/>
      <c r="V39" s="405"/>
      <c r="W39" s="405"/>
      <c r="X39" s="405"/>
      <c r="Y39" s="405"/>
      <c r="Z39" s="405"/>
      <c r="AA39" s="405"/>
      <c r="AB39" s="405"/>
      <c r="AC39" s="405"/>
      <c r="AD39" s="405"/>
      <c r="AE39" s="405"/>
      <c r="AF39" s="405"/>
      <c r="AG39" s="405"/>
      <c r="AH39" s="405"/>
      <c r="AI39" s="405"/>
      <c r="AJ39" s="405"/>
      <c r="AK39" s="405"/>
      <c r="AL39" s="405"/>
      <c r="AM39" s="405"/>
      <c r="AN39" s="405"/>
      <c r="AO39" s="405"/>
      <c r="AP39" s="405"/>
      <c r="AQ39" s="405"/>
      <c r="AR39" s="405"/>
      <c r="AS39" s="405"/>
      <c r="AT39" s="405"/>
      <c r="AU39" s="405"/>
      <c r="AV39" s="405"/>
      <c r="AW39" s="405"/>
      <c r="AX39" s="405"/>
      <c r="AY39" s="405"/>
      <c r="AZ39" s="405"/>
      <c r="BA39" s="405"/>
      <c r="BB39" s="405"/>
      <c r="BC39" s="405"/>
      <c r="BD39" s="405"/>
      <c r="BE39" s="405"/>
      <c r="BF39" s="405"/>
      <c r="BG39" s="405"/>
      <c r="BH39" s="405"/>
      <c r="BI39" s="405"/>
      <c r="BJ39" s="405"/>
      <c r="BK39" s="405"/>
      <c r="BL39" s="405"/>
      <c r="BM39" s="405"/>
      <c r="BN39" s="405"/>
      <c r="BO39" s="405"/>
      <c r="BP39" s="405"/>
      <c r="BQ39" s="405"/>
      <c r="BR39" s="405"/>
      <c r="BS39" s="405"/>
      <c r="BT39" s="405"/>
      <c r="BU39" s="405"/>
      <c r="BV39" s="405"/>
      <c r="BW39" s="405"/>
      <c r="BX39" s="405"/>
      <c r="BY39" s="405"/>
      <c r="BZ39" s="405"/>
      <c r="CA39" s="405"/>
      <c r="CB39" s="405"/>
      <c r="CC39" s="406"/>
      <c r="CD39" s="46">
        <f>SUM(R39:CC39)</f>
        <v>0</v>
      </c>
      <c r="CE39" s="47">
        <f t="shared" si="19"/>
        <v>0</v>
      </c>
    </row>
    <row r="40" spans="1:83" s="33" customFormat="1" ht="42" customHeight="1" x14ac:dyDescent="0.2">
      <c r="A40" s="34">
        <f t="shared" si="3"/>
        <v>22</v>
      </c>
      <c r="B40" s="48" t="s">
        <v>320</v>
      </c>
      <c r="C40" s="403" t="s">
        <v>328</v>
      </c>
      <c r="D40" s="558" t="s">
        <v>292</v>
      </c>
      <c r="E40" s="560">
        <v>1</v>
      </c>
      <c r="F40" s="382">
        <v>0</v>
      </c>
      <c r="G40" s="561">
        <f>F40*E40</f>
        <v>0</v>
      </c>
      <c r="H40" s="382" t="s">
        <v>33</v>
      </c>
      <c r="I40" s="49">
        <f>IF(H40&lt;&gt;"",VLOOKUP(H40,'5.1.3 Exchange Rates'!$C$24:$D$37,2,FALSE),"")</f>
        <v>1</v>
      </c>
      <c r="J40" s="380"/>
      <c r="K40" s="50">
        <f>E40*J40</f>
        <v>0</v>
      </c>
      <c r="L40" s="50">
        <f>E40*I40*J40</f>
        <v>0</v>
      </c>
      <c r="M40" s="49">
        <f>L40+G40</f>
        <v>0</v>
      </c>
      <c r="N40" s="392">
        <f>M40*15%</f>
        <v>0</v>
      </c>
      <c r="O40" s="49">
        <f>M40+N40</f>
        <v>0</v>
      </c>
      <c r="P40" s="559"/>
      <c r="Q40" s="245" t="str">
        <f>IF(P40="","Fixed",VLOOKUP(P40,'[1]5.1.2 CPA Formulae'!$B$9:$E$19,2,FALSE))</f>
        <v>Fixed</v>
      </c>
      <c r="R40" s="404"/>
      <c r="S40" s="405"/>
      <c r="T40" s="405"/>
      <c r="U40" s="405"/>
      <c r="V40" s="405"/>
      <c r="W40" s="405"/>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c r="AX40" s="405"/>
      <c r="AY40" s="405"/>
      <c r="AZ40" s="405"/>
      <c r="BA40" s="405"/>
      <c r="BB40" s="405"/>
      <c r="BC40" s="405"/>
      <c r="BD40" s="405"/>
      <c r="BE40" s="405"/>
      <c r="BF40" s="405"/>
      <c r="BG40" s="405"/>
      <c r="BH40" s="405"/>
      <c r="BI40" s="405"/>
      <c r="BJ40" s="405"/>
      <c r="BK40" s="405"/>
      <c r="BL40" s="405"/>
      <c r="BM40" s="405"/>
      <c r="BN40" s="405"/>
      <c r="BO40" s="405"/>
      <c r="BP40" s="405"/>
      <c r="BQ40" s="405"/>
      <c r="BR40" s="405"/>
      <c r="BS40" s="405"/>
      <c r="BT40" s="405"/>
      <c r="BU40" s="405"/>
      <c r="BV40" s="405"/>
      <c r="BW40" s="405"/>
      <c r="BX40" s="405"/>
      <c r="BY40" s="405"/>
      <c r="BZ40" s="405"/>
      <c r="CA40" s="405"/>
      <c r="CB40" s="405"/>
      <c r="CC40" s="406"/>
      <c r="CD40" s="46">
        <f>SUM(R40:CC40)</f>
        <v>0</v>
      </c>
      <c r="CE40" s="47">
        <f t="shared" si="19"/>
        <v>0</v>
      </c>
    </row>
    <row r="41" spans="1:83" s="33" customFormat="1" ht="42" customHeight="1" x14ac:dyDescent="0.2">
      <c r="A41" s="34">
        <f t="shared" si="3"/>
        <v>23</v>
      </c>
      <c r="B41" s="48" t="s">
        <v>321</v>
      </c>
      <c r="C41" s="403" t="s">
        <v>329</v>
      </c>
      <c r="D41" s="558" t="s">
        <v>292</v>
      </c>
      <c r="E41" s="560">
        <v>1</v>
      </c>
      <c r="F41" s="382">
        <v>0</v>
      </c>
      <c r="G41" s="561">
        <f>F41*E41</f>
        <v>0</v>
      </c>
      <c r="H41" s="382" t="s">
        <v>33</v>
      </c>
      <c r="I41" s="49">
        <f>IF(H41&lt;&gt;"",VLOOKUP(H41,'5.1.3 Exchange Rates'!$C$24:$D$37,2,FALSE),"")</f>
        <v>1</v>
      </c>
      <c r="J41" s="380"/>
      <c r="K41" s="50">
        <f>E41*J41</f>
        <v>0</v>
      </c>
      <c r="L41" s="50">
        <f>E41*I41*J41</f>
        <v>0</v>
      </c>
      <c r="M41" s="49">
        <f>L41+G41</f>
        <v>0</v>
      </c>
      <c r="N41" s="392">
        <f>M41*15%</f>
        <v>0</v>
      </c>
      <c r="O41" s="49">
        <f>M41+N41</f>
        <v>0</v>
      </c>
      <c r="P41" s="559"/>
      <c r="Q41" s="245" t="str">
        <f>IF(P41="","Fixed",VLOOKUP(P41,'[1]5.1.2 CPA Formulae'!$B$9:$E$19,2,FALSE))</f>
        <v>Fixed</v>
      </c>
      <c r="R41" s="404"/>
      <c r="S41" s="405"/>
      <c r="T41" s="405"/>
      <c r="U41" s="405"/>
      <c r="V41" s="405"/>
      <c r="W41" s="405"/>
      <c r="X41" s="405"/>
      <c r="Y41" s="405"/>
      <c r="Z41" s="405"/>
      <c r="AA41" s="405"/>
      <c r="AB41" s="405"/>
      <c r="AC41" s="405"/>
      <c r="AD41" s="405"/>
      <c r="AE41" s="405"/>
      <c r="AF41" s="405"/>
      <c r="AG41" s="405"/>
      <c r="AH41" s="405"/>
      <c r="AI41" s="405"/>
      <c r="AJ41" s="405"/>
      <c r="AK41" s="405"/>
      <c r="AL41" s="405"/>
      <c r="AM41" s="405"/>
      <c r="AN41" s="405"/>
      <c r="AO41" s="405"/>
      <c r="AP41" s="405"/>
      <c r="AQ41" s="405"/>
      <c r="AR41" s="405"/>
      <c r="AS41" s="405"/>
      <c r="AT41" s="405"/>
      <c r="AU41" s="405"/>
      <c r="AV41" s="405"/>
      <c r="AW41" s="405"/>
      <c r="AX41" s="405"/>
      <c r="AY41" s="405"/>
      <c r="AZ41" s="405"/>
      <c r="BA41" s="405"/>
      <c r="BB41" s="405"/>
      <c r="BC41" s="405"/>
      <c r="BD41" s="405"/>
      <c r="BE41" s="405"/>
      <c r="BF41" s="405"/>
      <c r="BG41" s="405"/>
      <c r="BH41" s="405"/>
      <c r="BI41" s="405"/>
      <c r="BJ41" s="405"/>
      <c r="BK41" s="405"/>
      <c r="BL41" s="405"/>
      <c r="BM41" s="405"/>
      <c r="BN41" s="405"/>
      <c r="BO41" s="405"/>
      <c r="BP41" s="405"/>
      <c r="BQ41" s="405"/>
      <c r="BR41" s="405"/>
      <c r="BS41" s="405"/>
      <c r="BT41" s="405"/>
      <c r="BU41" s="405"/>
      <c r="BV41" s="405"/>
      <c r="BW41" s="405"/>
      <c r="BX41" s="405"/>
      <c r="BY41" s="405"/>
      <c r="BZ41" s="405"/>
      <c r="CA41" s="405"/>
      <c r="CB41" s="405"/>
      <c r="CC41" s="406"/>
      <c r="CD41" s="46">
        <f>SUM(R41:CC41)</f>
        <v>0</v>
      </c>
      <c r="CE41" s="47">
        <f t="shared" si="19"/>
        <v>0</v>
      </c>
    </row>
    <row r="42" spans="1:83" s="33" customFormat="1" ht="42" customHeight="1" x14ac:dyDescent="0.2">
      <c r="A42" s="34">
        <f t="shared" si="3"/>
        <v>24</v>
      </c>
      <c r="B42" s="48" t="s">
        <v>322</v>
      </c>
      <c r="C42" s="403" t="s">
        <v>330</v>
      </c>
      <c r="D42" s="558" t="s">
        <v>292</v>
      </c>
      <c r="E42" s="560">
        <v>1</v>
      </c>
      <c r="F42" s="382">
        <v>0</v>
      </c>
      <c r="G42" s="561">
        <f>F42*E42</f>
        <v>0</v>
      </c>
      <c r="H42" s="382" t="s">
        <v>33</v>
      </c>
      <c r="I42" s="49">
        <f>IF(H42&lt;&gt;"",VLOOKUP(H42,'5.1.3 Exchange Rates'!$C$24:$D$37,2,FALSE),"")</f>
        <v>1</v>
      </c>
      <c r="J42" s="380"/>
      <c r="K42" s="50">
        <f>E42*J42</f>
        <v>0</v>
      </c>
      <c r="L42" s="50">
        <f>E42*I42*J42</f>
        <v>0</v>
      </c>
      <c r="M42" s="49">
        <f>L42+G42</f>
        <v>0</v>
      </c>
      <c r="N42" s="392">
        <f>M42*15%</f>
        <v>0</v>
      </c>
      <c r="O42" s="49">
        <f>M42+N42</f>
        <v>0</v>
      </c>
      <c r="P42" s="559"/>
      <c r="Q42" s="245" t="str">
        <f>IF(P42="","Fixed",VLOOKUP(P42,'[1]5.1.2 CPA Formulae'!$B$9:$E$19,2,FALSE))</f>
        <v>Fixed</v>
      </c>
      <c r="R42" s="404"/>
      <c r="S42" s="405"/>
      <c r="T42" s="405"/>
      <c r="U42" s="405"/>
      <c r="V42" s="405"/>
      <c r="W42" s="405"/>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c r="AX42" s="405"/>
      <c r="AY42" s="405"/>
      <c r="AZ42" s="405"/>
      <c r="BA42" s="405"/>
      <c r="BB42" s="405"/>
      <c r="BC42" s="405"/>
      <c r="BD42" s="405"/>
      <c r="BE42" s="405"/>
      <c r="BF42" s="405"/>
      <c r="BG42" s="405"/>
      <c r="BH42" s="405"/>
      <c r="BI42" s="405"/>
      <c r="BJ42" s="405"/>
      <c r="BK42" s="405"/>
      <c r="BL42" s="405"/>
      <c r="BM42" s="405"/>
      <c r="BN42" s="405"/>
      <c r="BO42" s="405"/>
      <c r="BP42" s="405"/>
      <c r="BQ42" s="405"/>
      <c r="BR42" s="405"/>
      <c r="BS42" s="405"/>
      <c r="BT42" s="405"/>
      <c r="BU42" s="405"/>
      <c r="BV42" s="405"/>
      <c r="BW42" s="405"/>
      <c r="BX42" s="405"/>
      <c r="BY42" s="405"/>
      <c r="BZ42" s="405"/>
      <c r="CA42" s="405"/>
      <c r="CB42" s="405"/>
      <c r="CC42" s="406"/>
      <c r="CD42" s="46">
        <f>SUM(R42:CC42)</f>
        <v>0</v>
      </c>
      <c r="CE42" s="47">
        <f t="shared" si="19"/>
        <v>0</v>
      </c>
    </row>
    <row r="43" spans="1:83" s="33" customFormat="1" ht="42" customHeight="1" x14ac:dyDescent="0.2">
      <c r="A43" s="34">
        <f t="shared" si="3"/>
        <v>25</v>
      </c>
      <c r="B43" s="48" t="s">
        <v>323</v>
      </c>
      <c r="C43" s="403" t="s">
        <v>331</v>
      </c>
      <c r="D43" s="558" t="s">
        <v>292</v>
      </c>
      <c r="E43" s="560">
        <v>1</v>
      </c>
      <c r="F43" s="382">
        <v>0</v>
      </c>
      <c r="G43" s="561">
        <f>F43*E43</f>
        <v>0</v>
      </c>
      <c r="H43" s="382" t="s">
        <v>33</v>
      </c>
      <c r="I43" s="49">
        <f>IF(H43&lt;&gt;"",VLOOKUP(H43,'5.1.3 Exchange Rates'!$C$24:$D$37,2,FALSE),"")</f>
        <v>1</v>
      </c>
      <c r="J43" s="380"/>
      <c r="K43" s="50">
        <f>E43*J43</f>
        <v>0</v>
      </c>
      <c r="L43" s="50">
        <f>E43*I43*J43</f>
        <v>0</v>
      </c>
      <c r="M43" s="49">
        <f>L43+G43</f>
        <v>0</v>
      </c>
      <c r="N43" s="392">
        <f>M43*15%</f>
        <v>0</v>
      </c>
      <c r="O43" s="49">
        <f>M43+N43</f>
        <v>0</v>
      </c>
      <c r="P43" s="559"/>
      <c r="Q43" s="245" t="str">
        <f>IF(P43="","Fixed",VLOOKUP(P43,'[1]5.1.2 CPA Formulae'!$B$9:$E$19,2,FALSE))</f>
        <v>Fixed</v>
      </c>
      <c r="R43" s="404"/>
      <c r="S43" s="405"/>
      <c r="T43" s="405"/>
      <c r="U43" s="405"/>
      <c r="V43" s="405"/>
      <c r="W43" s="405"/>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c r="AX43" s="405"/>
      <c r="AY43" s="405"/>
      <c r="AZ43" s="405"/>
      <c r="BA43" s="405"/>
      <c r="BB43" s="405"/>
      <c r="BC43" s="405"/>
      <c r="BD43" s="405"/>
      <c r="BE43" s="405"/>
      <c r="BF43" s="405"/>
      <c r="BG43" s="405"/>
      <c r="BH43" s="405"/>
      <c r="BI43" s="405"/>
      <c r="BJ43" s="405"/>
      <c r="BK43" s="405"/>
      <c r="BL43" s="405"/>
      <c r="BM43" s="405"/>
      <c r="BN43" s="405"/>
      <c r="BO43" s="405"/>
      <c r="BP43" s="405"/>
      <c r="BQ43" s="405"/>
      <c r="BR43" s="405"/>
      <c r="BS43" s="405"/>
      <c r="BT43" s="405"/>
      <c r="BU43" s="405"/>
      <c r="BV43" s="405"/>
      <c r="BW43" s="405"/>
      <c r="BX43" s="405"/>
      <c r="BY43" s="405"/>
      <c r="BZ43" s="405"/>
      <c r="CA43" s="405"/>
      <c r="CB43" s="405"/>
      <c r="CC43" s="406"/>
      <c r="CD43" s="46">
        <f>SUM(R43:CC43)</f>
        <v>0</v>
      </c>
      <c r="CE43" s="47">
        <f t="shared" si="18"/>
        <v>0</v>
      </c>
    </row>
    <row r="44" spans="1:83" s="33" customFormat="1" ht="42" customHeight="1" x14ac:dyDescent="0.2">
      <c r="A44" s="34">
        <f t="shared" si="3"/>
        <v>26</v>
      </c>
      <c r="B44" s="48" t="s">
        <v>332</v>
      </c>
      <c r="C44" s="403" t="s">
        <v>334</v>
      </c>
      <c r="D44" s="558" t="s">
        <v>292</v>
      </c>
      <c r="E44" s="560">
        <v>1</v>
      </c>
      <c r="F44" s="382">
        <v>0</v>
      </c>
      <c r="G44" s="561">
        <f>F44*E44</f>
        <v>0</v>
      </c>
      <c r="H44" s="382" t="s">
        <v>33</v>
      </c>
      <c r="I44" s="49">
        <f>IF(H44&lt;&gt;"",VLOOKUP(H44,'5.1.3 Exchange Rates'!$C$24:$D$37,2,FALSE),"")</f>
        <v>1</v>
      </c>
      <c r="J44" s="380"/>
      <c r="K44" s="50">
        <f>E44*J44</f>
        <v>0</v>
      </c>
      <c r="L44" s="50">
        <f>E44*I44*J44</f>
        <v>0</v>
      </c>
      <c r="M44" s="49">
        <f>L44+G44</f>
        <v>0</v>
      </c>
      <c r="N44" s="392">
        <f>M44*15%</f>
        <v>0</v>
      </c>
      <c r="O44" s="49">
        <f>M44+N44</f>
        <v>0</v>
      </c>
      <c r="P44" s="559"/>
      <c r="Q44" s="245" t="str">
        <f>IF(P44="","Fixed",VLOOKUP(P44,'[1]5.1.2 CPA Formulae'!$B$9:$E$19,2,FALSE))</f>
        <v>Fixed</v>
      </c>
      <c r="R44" s="404"/>
      <c r="S44" s="405"/>
      <c r="T44" s="405"/>
      <c r="U44" s="405"/>
      <c r="V44" s="405"/>
      <c r="W44" s="405"/>
      <c r="X44" s="405"/>
      <c r="Y44" s="405"/>
      <c r="Z44" s="405"/>
      <c r="AA44" s="405"/>
      <c r="AB44" s="405"/>
      <c r="AC44" s="405"/>
      <c r="AD44" s="405"/>
      <c r="AE44" s="405"/>
      <c r="AF44" s="405"/>
      <c r="AG44" s="405"/>
      <c r="AH44" s="405"/>
      <c r="AI44" s="405"/>
      <c r="AJ44" s="405"/>
      <c r="AK44" s="405"/>
      <c r="AL44" s="405"/>
      <c r="AM44" s="405"/>
      <c r="AN44" s="405"/>
      <c r="AO44" s="405"/>
      <c r="AP44" s="405"/>
      <c r="AQ44" s="405"/>
      <c r="AR44" s="405"/>
      <c r="AS44" s="405"/>
      <c r="AT44" s="405"/>
      <c r="AU44" s="405"/>
      <c r="AV44" s="405"/>
      <c r="AW44" s="405"/>
      <c r="AX44" s="405"/>
      <c r="AY44" s="405"/>
      <c r="AZ44" s="405"/>
      <c r="BA44" s="405"/>
      <c r="BB44" s="405"/>
      <c r="BC44" s="405"/>
      <c r="BD44" s="405"/>
      <c r="BE44" s="405"/>
      <c r="BF44" s="405"/>
      <c r="BG44" s="405"/>
      <c r="BH44" s="405"/>
      <c r="BI44" s="405"/>
      <c r="BJ44" s="405"/>
      <c r="BK44" s="405"/>
      <c r="BL44" s="405"/>
      <c r="BM44" s="405"/>
      <c r="BN44" s="405"/>
      <c r="BO44" s="405"/>
      <c r="BP44" s="405"/>
      <c r="BQ44" s="405"/>
      <c r="BR44" s="405"/>
      <c r="BS44" s="405"/>
      <c r="BT44" s="405"/>
      <c r="BU44" s="405"/>
      <c r="BV44" s="405"/>
      <c r="BW44" s="405"/>
      <c r="BX44" s="405"/>
      <c r="BY44" s="405"/>
      <c r="BZ44" s="405"/>
      <c r="CA44" s="405"/>
      <c r="CB44" s="405"/>
      <c r="CC44" s="406"/>
      <c r="CD44" s="46">
        <f>SUM(R44:CC44)</f>
        <v>0</v>
      </c>
      <c r="CE44" s="47">
        <f t="shared" si="18"/>
        <v>0</v>
      </c>
    </row>
    <row r="45" spans="1:83" s="33" customFormat="1" ht="42" customHeight="1" x14ac:dyDescent="0.2">
      <c r="A45" s="34">
        <f t="shared" si="3"/>
        <v>27</v>
      </c>
      <c r="B45" s="48" t="s">
        <v>333</v>
      </c>
      <c r="C45" s="403" t="s">
        <v>336</v>
      </c>
      <c r="D45" s="558" t="s">
        <v>292</v>
      </c>
      <c r="E45" s="560">
        <v>1</v>
      </c>
      <c r="F45" s="382">
        <v>0</v>
      </c>
      <c r="G45" s="561">
        <f>F45*E45</f>
        <v>0</v>
      </c>
      <c r="H45" s="382" t="s">
        <v>33</v>
      </c>
      <c r="I45" s="49">
        <f>IF(H45&lt;&gt;"",VLOOKUP(H45,'5.1.3 Exchange Rates'!$C$24:$D$37,2,FALSE),"")</f>
        <v>1</v>
      </c>
      <c r="J45" s="380"/>
      <c r="K45" s="50">
        <f>E45*J45</f>
        <v>0</v>
      </c>
      <c r="L45" s="50">
        <f>E45*I45*J45</f>
        <v>0</v>
      </c>
      <c r="M45" s="49">
        <f>L45+G45</f>
        <v>0</v>
      </c>
      <c r="N45" s="392">
        <f>M45*15%</f>
        <v>0</v>
      </c>
      <c r="O45" s="49">
        <f>M45+N45</f>
        <v>0</v>
      </c>
      <c r="P45" s="559"/>
      <c r="Q45" s="245" t="str">
        <f>IF(P45="","Fixed",VLOOKUP(P45,'[1]5.1.2 CPA Formulae'!$B$9:$E$19,2,FALSE))</f>
        <v>Fixed</v>
      </c>
      <c r="R45" s="404"/>
      <c r="S45" s="405"/>
      <c r="T45" s="405"/>
      <c r="U45" s="405"/>
      <c r="V45" s="405"/>
      <c r="W45" s="405"/>
      <c r="X45" s="405"/>
      <c r="Y45" s="405"/>
      <c r="Z45" s="405"/>
      <c r="AA45" s="405"/>
      <c r="AB45" s="405"/>
      <c r="AC45" s="405"/>
      <c r="AD45" s="405"/>
      <c r="AE45" s="405"/>
      <c r="AF45" s="405"/>
      <c r="AG45" s="405"/>
      <c r="AH45" s="405"/>
      <c r="AI45" s="405"/>
      <c r="AJ45" s="405"/>
      <c r="AK45" s="405"/>
      <c r="AL45" s="405"/>
      <c r="AM45" s="405"/>
      <c r="AN45" s="405"/>
      <c r="AO45" s="405"/>
      <c r="AP45" s="405"/>
      <c r="AQ45" s="405"/>
      <c r="AR45" s="405"/>
      <c r="AS45" s="405"/>
      <c r="AT45" s="405"/>
      <c r="AU45" s="405"/>
      <c r="AV45" s="405"/>
      <c r="AW45" s="405"/>
      <c r="AX45" s="405"/>
      <c r="AY45" s="405"/>
      <c r="AZ45" s="405"/>
      <c r="BA45" s="405"/>
      <c r="BB45" s="405"/>
      <c r="BC45" s="405"/>
      <c r="BD45" s="405"/>
      <c r="BE45" s="405"/>
      <c r="BF45" s="405"/>
      <c r="BG45" s="405"/>
      <c r="BH45" s="405"/>
      <c r="BI45" s="405"/>
      <c r="BJ45" s="405"/>
      <c r="BK45" s="405"/>
      <c r="BL45" s="405"/>
      <c r="BM45" s="405"/>
      <c r="BN45" s="405"/>
      <c r="BO45" s="405"/>
      <c r="BP45" s="405"/>
      <c r="BQ45" s="405"/>
      <c r="BR45" s="405"/>
      <c r="BS45" s="405"/>
      <c r="BT45" s="405"/>
      <c r="BU45" s="405"/>
      <c r="BV45" s="405"/>
      <c r="BW45" s="405"/>
      <c r="BX45" s="405"/>
      <c r="BY45" s="405"/>
      <c r="BZ45" s="405"/>
      <c r="CA45" s="405"/>
      <c r="CB45" s="405"/>
      <c r="CC45" s="406"/>
      <c r="CD45" s="46">
        <f>SUM(R45:CC45)</f>
        <v>0</v>
      </c>
      <c r="CE45" s="47">
        <f t="shared" ref="CE45:CE46" si="20">CD45-G45</f>
        <v>0</v>
      </c>
    </row>
    <row r="46" spans="1:83" s="33" customFormat="1" ht="42" customHeight="1" x14ac:dyDescent="0.2">
      <c r="A46" s="34">
        <f t="shared" si="3"/>
        <v>28</v>
      </c>
      <c r="B46" s="48" t="s">
        <v>335</v>
      </c>
      <c r="C46" s="403" t="s">
        <v>338</v>
      </c>
      <c r="D46" s="558" t="s">
        <v>292</v>
      </c>
      <c r="E46" s="560">
        <v>1</v>
      </c>
      <c r="F46" s="382">
        <v>0</v>
      </c>
      <c r="G46" s="561">
        <f>F46*E46</f>
        <v>0</v>
      </c>
      <c r="H46" s="382" t="s">
        <v>33</v>
      </c>
      <c r="I46" s="49">
        <f>IF(H46&lt;&gt;"",VLOOKUP(H46,'5.1.3 Exchange Rates'!$C$24:$D$37,2,FALSE),"")</f>
        <v>1</v>
      </c>
      <c r="J46" s="380"/>
      <c r="K46" s="50">
        <f>E46*J46</f>
        <v>0</v>
      </c>
      <c r="L46" s="50">
        <f>E46*I46*J46</f>
        <v>0</v>
      </c>
      <c r="M46" s="49">
        <f>L46+G46</f>
        <v>0</v>
      </c>
      <c r="N46" s="392">
        <f>M46*15%</f>
        <v>0</v>
      </c>
      <c r="O46" s="49">
        <f>M46+N46</f>
        <v>0</v>
      </c>
      <c r="P46" s="559"/>
      <c r="Q46" s="245" t="str">
        <f>IF(P46="","Fixed",VLOOKUP(P46,'[1]5.1.2 CPA Formulae'!$B$9:$E$19,2,FALSE))</f>
        <v>Fixed</v>
      </c>
      <c r="R46" s="404"/>
      <c r="S46" s="405"/>
      <c r="T46" s="405"/>
      <c r="U46" s="405"/>
      <c r="V46" s="405"/>
      <c r="W46" s="405"/>
      <c r="X46" s="405"/>
      <c r="Y46" s="405"/>
      <c r="Z46" s="405"/>
      <c r="AA46" s="405"/>
      <c r="AB46" s="405"/>
      <c r="AC46" s="405"/>
      <c r="AD46" s="405"/>
      <c r="AE46" s="405"/>
      <c r="AF46" s="405"/>
      <c r="AG46" s="405"/>
      <c r="AH46" s="405"/>
      <c r="AI46" s="405"/>
      <c r="AJ46" s="405"/>
      <c r="AK46" s="405"/>
      <c r="AL46" s="405"/>
      <c r="AM46" s="405"/>
      <c r="AN46" s="405"/>
      <c r="AO46" s="405"/>
      <c r="AP46" s="405"/>
      <c r="AQ46" s="405"/>
      <c r="AR46" s="405"/>
      <c r="AS46" s="405"/>
      <c r="AT46" s="405"/>
      <c r="AU46" s="405"/>
      <c r="AV46" s="405"/>
      <c r="AW46" s="405"/>
      <c r="AX46" s="405"/>
      <c r="AY46" s="405"/>
      <c r="AZ46" s="405"/>
      <c r="BA46" s="405"/>
      <c r="BB46" s="405"/>
      <c r="BC46" s="405"/>
      <c r="BD46" s="405"/>
      <c r="BE46" s="405"/>
      <c r="BF46" s="405"/>
      <c r="BG46" s="405"/>
      <c r="BH46" s="405"/>
      <c r="BI46" s="405"/>
      <c r="BJ46" s="405"/>
      <c r="BK46" s="405"/>
      <c r="BL46" s="405"/>
      <c r="BM46" s="405"/>
      <c r="BN46" s="405"/>
      <c r="BO46" s="405"/>
      <c r="BP46" s="405"/>
      <c r="BQ46" s="405"/>
      <c r="BR46" s="405"/>
      <c r="BS46" s="405"/>
      <c r="BT46" s="405"/>
      <c r="BU46" s="405"/>
      <c r="BV46" s="405"/>
      <c r="BW46" s="405"/>
      <c r="BX46" s="405"/>
      <c r="BY46" s="405"/>
      <c r="BZ46" s="405"/>
      <c r="CA46" s="405"/>
      <c r="CB46" s="405"/>
      <c r="CC46" s="406"/>
      <c r="CD46" s="46">
        <f>SUM(R46:CC46)</f>
        <v>0</v>
      </c>
      <c r="CE46" s="47">
        <f t="shared" si="20"/>
        <v>0</v>
      </c>
    </row>
    <row r="47" spans="1:83" s="33" customFormat="1" ht="42" customHeight="1" x14ac:dyDescent="0.2">
      <c r="A47" s="34">
        <f t="shared" si="3"/>
        <v>29</v>
      </c>
      <c r="B47" s="48" t="s">
        <v>337</v>
      </c>
      <c r="C47" s="403" t="s">
        <v>340</v>
      </c>
      <c r="D47" s="558" t="s">
        <v>292</v>
      </c>
      <c r="E47" s="560">
        <v>1</v>
      </c>
      <c r="F47" s="382">
        <v>0</v>
      </c>
      <c r="G47" s="561">
        <f>F47*E47</f>
        <v>0</v>
      </c>
      <c r="H47" s="382" t="s">
        <v>33</v>
      </c>
      <c r="I47" s="49">
        <f>IF(H47&lt;&gt;"",VLOOKUP(H47,'5.1.3 Exchange Rates'!$C$24:$D$37,2,FALSE),"")</f>
        <v>1</v>
      </c>
      <c r="J47" s="380"/>
      <c r="K47" s="50">
        <f>E47*J47</f>
        <v>0</v>
      </c>
      <c r="L47" s="50">
        <f>E47*I47*J47</f>
        <v>0</v>
      </c>
      <c r="M47" s="49">
        <f>L47+G47</f>
        <v>0</v>
      </c>
      <c r="N47" s="392">
        <f>M47*15%</f>
        <v>0</v>
      </c>
      <c r="O47" s="49">
        <f>M47+N47</f>
        <v>0</v>
      </c>
      <c r="P47" s="559"/>
      <c r="Q47" s="245" t="str">
        <f>IF(P47="","Fixed",VLOOKUP(P47,'[1]5.1.2 CPA Formulae'!$B$9:$E$19,2,FALSE))</f>
        <v>Fixed</v>
      </c>
      <c r="R47" s="404"/>
      <c r="S47" s="405"/>
      <c r="T47" s="405"/>
      <c r="U47" s="405"/>
      <c r="V47" s="405"/>
      <c r="W47" s="405"/>
      <c r="X47" s="405"/>
      <c r="Y47" s="405"/>
      <c r="Z47" s="405"/>
      <c r="AA47" s="405"/>
      <c r="AB47" s="405"/>
      <c r="AC47" s="405"/>
      <c r="AD47" s="405"/>
      <c r="AE47" s="405"/>
      <c r="AF47" s="405"/>
      <c r="AG47" s="405"/>
      <c r="AH47" s="405"/>
      <c r="AI47" s="405"/>
      <c r="AJ47" s="405"/>
      <c r="AK47" s="405"/>
      <c r="AL47" s="405"/>
      <c r="AM47" s="405"/>
      <c r="AN47" s="405"/>
      <c r="AO47" s="405"/>
      <c r="AP47" s="405"/>
      <c r="AQ47" s="405"/>
      <c r="AR47" s="405"/>
      <c r="AS47" s="405"/>
      <c r="AT47" s="405"/>
      <c r="AU47" s="405"/>
      <c r="AV47" s="405"/>
      <c r="AW47" s="405"/>
      <c r="AX47" s="405"/>
      <c r="AY47" s="405"/>
      <c r="AZ47" s="405"/>
      <c r="BA47" s="405"/>
      <c r="BB47" s="405"/>
      <c r="BC47" s="405"/>
      <c r="BD47" s="405"/>
      <c r="BE47" s="405"/>
      <c r="BF47" s="405"/>
      <c r="BG47" s="405"/>
      <c r="BH47" s="405"/>
      <c r="BI47" s="405"/>
      <c r="BJ47" s="405"/>
      <c r="BK47" s="405"/>
      <c r="BL47" s="405"/>
      <c r="BM47" s="405"/>
      <c r="BN47" s="405"/>
      <c r="BO47" s="405"/>
      <c r="BP47" s="405"/>
      <c r="BQ47" s="405"/>
      <c r="BR47" s="405"/>
      <c r="BS47" s="405"/>
      <c r="BT47" s="405"/>
      <c r="BU47" s="405"/>
      <c r="BV47" s="405"/>
      <c r="BW47" s="405"/>
      <c r="BX47" s="405"/>
      <c r="BY47" s="405"/>
      <c r="BZ47" s="405"/>
      <c r="CA47" s="405"/>
      <c r="CB47" s="405"/>
      <c r="CC47" s="406"/>
      <c r="CD47" s="46">
        <f>SUM(R47:CC47)</f>
        <v>0</v>
      </c>
      <c r="CE47" s="47">
        <f t="shared" ref="CE47:CE56" si="21">CD47-G47</f>
        <v>0</v>
      </c>
    </row>
    <row r="48" spans="1:83" s="33" customFormat="1" ht="42" customHeight="1" x14ac:dyDescent="0.2">
      <c r="A48" s="34">
        <f t="shared" si="3"/>
        <v>30</v>
      </c>
      <c r="B48" s="48" t="s">
        <v>339</v>
      </c>
      <c r="C48" s="403" t="s">
        <v>346</v>
      </c>
      <c r="D48" s="558" t="s">
        <v>292</v>
      </c>
      <c r="E48" s="560">
        <v>1</v>
      </c>
      <c r="F48" s="382">
        <v>0</v>
      </c>
      <c r="G48" s="561">
        <f>F48*E48</f>
        <v>0</v>
      </c>
      <c r="H48" s="382" t="s">
        <v>33</v>
      </c>
      <c r="I48" s="49">
        <f>IF(H48&lt;&gt;"",VLOOKUP(H48,'5.1.3 Exchange Rates'!$C$24:$D$37,2,FALSE),"")</f>
        <v>1</v>
      </c>
      <c r="J48" s="380"/>
      <c r="K48" s="50">
        <f>E48*J48</f>
        <v>0</v>
      </c>
      <c r="L48" s="50">
        <f>E48*I48*J48</f>
        <v>0</v>
      </c>
      <c r="M48" s="49">
        <f>L48+G48</f>
        <v>0</v>
      </c>
      <c r="N48" s="392">
        <f>M48*15%</f>
        <v>0</v>
      </c>
      <c r="O48" s="49">
        <f>M48+N48</f>
        <v>0</v>
      </c>
      <c r="P48" s="559"/>
      <c r="Q48" s="245" t="str">
        <f>IF(P48="","Fixed",VLOOKUP(P48,'[1]5.1.2 CPA Formulae'!$B$9:$E$19,2,FALSE))</f>
        <v>Fixed</v>
      </c>
      <c r="R48" s="404"/>
      <c r="S48" s="405"/>
      <c r="T48" s="405"/>
      <c r="U48" s="405"/>
      <c r="V48" s="405"/>
      <c r="W48" s="405"/>
      <c r="X48" s="405"/>
      <c r="Y48" s="405"/>
      <c r="Z48" s="405"/>
      <c r="AA48" s="405"/>
      <c r="AB48" s="405"/>
      <c r="AC48" s="405"/>
      <c r="AD48" s="405"/>
      <c r="AE48" s="405"/>
      <c r="AF48" s="405"/>
      <c r="AG48" s="405"/>
      <c r="AH48" s="405"/>
      <c r="AI48" s="405"/>
      <c r="AJ48" s="405"/>
      <c r="AK48" s="405"/>
      <c r="AL48" s="405"/>
      <c r="AM48" s="405"/>
      <c r="AN48" s="405"/>
      <c r="AO48" s="405"/>
      <c r="AP48" s="405"/>
      <c r="AQ48" s="405"/>
      <c r="AR48" s="405"/>
      <c r="AS48" s="405"/>
      <c r="AT48" s="405"/>
      <c r="AU48" s="405"/>
      <c r="AV48" s="405"/>
      <c r="AW48" s="405"/>
      <c r="AX48" s="405"/>
      <c r="AY48" s="405"/>
      <c r="AZ48" s="405"/>
      <c r="BA48" s="405"/>
      <c r="BB48" s="405"/>
      <c r="BC48" s="405"/>
      <c r="BD48" s="405"/>
      <c r="BE48" s="405"/>
      <c r="BF48" s="405"/>
      <c r="BG48" s="405"/>
      <c r="BH48" s="405"/>
      <c r="BI48" s="405"/>
      <c r="BJ48" s="405"/>
      <c r="BK48" s="405"/>
      <c r="BL48" s="405"/>
      <c r="BM48" s="405"/>
      <c r="BN48" s="405"/>
      <c r="BO48" s="405"/>
      <c r="BP48" s="405"/>
      <c r="BQ48" s="405"/>
      <c r="BR48" s="405"/>
      <c r="BS48" s="405"/>
      <c r="BT48" s="405"/>
      <c r="BU48" s="405"/>
      <c r="BV48" s="405"/>
      <c r="BW48" s="405"/>
      <c r="BX48" s="405"/>
      <c r="BY48" s="405"/>
      <c r="BZ48" s="405"/>
      <c r="CA48" s="405"/>
      <c r="CB48" s="405"/>
      <c r="CC48" s="406"/>
      <c r="CD48" s="46">
        <f>SUM(R48:CC48)</f>
        <v>0</v>
      </c>
      <c r="CE48" s="47">
        <f t="shared" si="21"/>
        <v>0</v>
      </c>
    </row>
    <row r="49" spans="1:83" s="33" customFormat="1" ht="42" customHeight="1" x14ac:dyDescent="0.2">
      <c r="A49" s="34">
        <f t="shared" si="3"/>
        <v>31</v>
      </c>
      <c r="B49" s="48" t="s">
        <v>341</v>
      </c>
      <c r="C49" s="403" t="s">
        <v>347</v>
      </c>
      <c r="D49" s="558" t="s">
        <v>292</v>
      </c>
      <c r="E49" s="560">
        <v>1</v>
      </c>
      <c r="F49" s="382">
        <v>0</v>
      </c>
      <c r="G49" s="561">
        <f>F49*E49</f>
        <v>0</v>
      </c>
      <c r="H49" s="382" t="s">
        <v>33</v>
      </c>
      <c r="I49" s="49">
        <f>IF(H49&lt;&gt;"",VLOOKUP(H49,'5.1.3 Exchange Rates'!$C$24:$D$37,2,FALSE),"")</f>
        <v>1</v>
      </c>
      <c r="J49" s="380"/>
      <c r="K49" s="50">
        <f>E49*J49</f>
        <v>0</v>
      </c>
      <c r="L49" s="50">
        <f>E49*I49*J49</f>
        <v>0</v>
      </c>
      <c r="M49" s="49">
        <f>L49+G49</f>
        <v>0</v>
      </c>
      <c r="N49" s="392">
        <f>M49*15%</f>
        <v>0</v>
      </c>
      <c r="O49" s="49">
        <f>M49+N49</f>
        <v>0</v>
      </c>
      <c r="P49" s="559"/>
      <c r="Q49" s="245" t="str">
        <f>IF(P49="","Fixed",VLOOKUP(P49,'[1]5.1.2 CPA Formulae'!$B$9:$E$19,2,FALSE))</f>
        <v>Fixed</v>
      </c>
      <c r="R49" s="404"/>
      <c r="S49" s="405"/>
      <c r="T49" s="405"/>
      <c r="U49" s="405"/>
      <c r="V49" s="405"/>
      <c r="W49" s="405"/>
      <c r="X49" s="405"/>
      <c r="Y49" s="405"/>
      <c r="Z49" s="405"/>
      <c r="AA49" s="405"/>
      <c r="AB49" s="405"/>
      <c r="AC49" s="405"/>
      <c r="AD49" s="405"/>
      <c r="AE49" s="405"/>
      <c r="AF49" s="405"/>
      <c r="AG49" s="405"/>
      <c r="AH49" s="405"/>
      <c r="AI49" s="405"/>
      <c r="AJ49" s="405"/>
      <c r="AK49" s="405"/>
      <c r="AL49" s="405"/>
      <c r="AM49" s="405"/>
      <c r="AN49" s="405"/>
      <c r="AO49" s="405"/>
      <c r="AP49" s="405"/>
      <c r="AQ49" s="405"/>
      <c r="AR49" s="405"/>
      <c r="AS49" s="405"/>
      <c r="AT49" s="405"/>
      <c r="AU49" s="405"/>
      <c r="AV49" s="405"/>
      <c r="AW49" s="405"/>
      <c r="AX49" s="405"/>
      <c r="AY49" s="405"/>
      <c r="AZ49" s="405"/>
      <c r="BA49" s="405"/>
      <c r="BB49" s="405"/>
      <c r="BC49" s="405"/>
      <c r="BD49" s="405"/>
      <c r="BE49" s="405"/>
      <c r="BF49" s="405"/>
      <c r="BG49" s="405"/>
      <c r="BH49" s="405"/>
      <c r="BI49" s="405"/>
      <c r="BJ49" s="405"/>
      <c r="BK49" s="405"/>
      <c r="BL49" s="405"/>
      <c r="BM49" s="405"/>
      <c r="BN49" s="405"/>
      <c r="BO49" s="405"/>
      <c r="BP49" s="405"/>
      <c r="BQ49" s="405"/>
      <c r="BR49" s="405"/>
      <c r="BS49" s="405"/>
      <c r="BT49" s="405"/>
      <c r="BU49" s="405"/>
      <c r="BV49" s="405"/>
      <c r="BW49" s="405"/>
      <c r="BX49" s="405"/>
      <c r="BY49" s="405"/>
      <c r="BZ49" s="405"/>
      <c r="CA49" s="405"/>
      <c r="CB49" s="405"/>
      <c r="CC49" s="406"/>
      <c r="CD49" s="46">
        <f>SUM(R49:CC49)</f>
        <v>0</v>
      </c>
      <c r="CE49" s="47">
        <f t="shared" si="21"/>
        <v>0</v>
      </c>
    </row>
    <row r="50" spans="1:83" s="33" customFormat="1" ht="42" customHeight="1" x14ac:dyDescent="0.2">
      <c r="A50" s="34">
        <f t="shared" si="3"/>
        <v>32</v>
      </c>
      <c r="B50" s="48" t="s">
        <v>342</v>
      </c>
      <c r="C50" s="403" t="s">
        <v>348</v>
      </c>
      <c r="D50" s="558" t="s">
        <v>292</v>
      </c>
      <c r="E50" s="560">
        <v>1</v>
      </c>
      <c r="F50" s="382">
        <v>0</v>
      </c>
      <c r="G50" s="561">
        <f>F50*E50</f>
        <v>0</v>
      </c>
      <c r="H50" s="382" t="s">
        <v>33</v>
      </c>
      <c r="I50" s="49">
        <f>IF(H50&lt;&gt;"",VLOOKUP(H50,'5.1.3 Exchange Rates'!$C$24:$D$37,2,FALSE),"")</f>
        <v>1</v>
      </c>
      <c r="J50" s="380"/>
      <c r="K50" s="50">
        <f>E50*J50</f>
        <v>0</v>
      </c>
      <c r="L50" s="50">
        <f>E50*I50*J50</f>
        <v>0</v>
      </c>
      <c r="M50" s="49">
        <f>L50+G50</f>
        <v>0</v>
      </c>
      <c r="N50" s="392">
        <f>M50*15%</f>
        <v>0</v>
      </c>
      <c r="O50" s="49">
        <f>M50+N50</f>
        <v>0</v>
      </c>
      <c r="P50" s="559"/>
      <c r="Q50" s="245" t="str">
        <f>IF(P50="","Fixed",VLOOKUP(P50,'[1]5.1.2 CPA Formulae'!$B$9:$E$19,2,FALSE))</f>
        <v>Fixed</v>
      </c>
      <c r="R50" s="404"/>
      <c r="S50" s="405"/>
      <c r="T50" s="405"/>
      <c r="U50" s="405"/>
      <c r="V50" s="405"/>
      <c r="W50" s="405"/>
      <c r="X50" s="405"/>
      <c r="Y50" s="405"/>
      <c r="Z50" s="405"/>
      <c r="AA50" s="405"/>
      <c r="AB50" s="405"/>
      <c r="AC50" s="405"/>
      <c r="AD50" s="405"/>
      <c r="AE50" s="405"/>
      <c r="AF50" s="405"/>
      <c r="AG50" s="405"/>
      <c r="AH50" s="405"/>
      <c r="AI50" s="405"/>
      <c r="AJ50" s="405"/>
      <c r="AK50" s="405"/>
      <c r="AL50" s="405"/>
      <c r="AM50" s="405"/>
      <c r="AN50" s="405"/>
      <c r="AO50" s="405"/>
      <c r="AP50" s="405"/>
      <c r="AQ50" s="405"/>
      <c r="AR50" s="405"/>
      <c r="AS50" s="405"/>
      <c r="AT50" s="405"/>
      <c r="AU50" s="405"/>
      <c r="AV50" s="405"/>
      <c r="AW50" s="405"/>
      <c r="AX50" s="405"/>
      <c r="AY50" s="405"/>
      <c r="AZ50" s="405"/>
      <c r="BA50" s="405"/>
      <c r="BB50" s="405"/>
      <c r="BC50" s="405"/>
      <c r="BD50" s="405"/>
      <c r="BE50" s="405"/>
      <c r="BF50" s="405"/>
      <c r="BG50" s="405"/>
      <c r="BH50" s="405"/>
      <c r="BI50" s="405"/>
      <c r="BJ50" s="405"/>
      <c r="BK50" s="405"/>
      <c r="BL50" s="405"/>
      <c r="BM50" s="405"/>
      <c r="BN50" s="405"/>
      <c r="BO50" s="405"/>
      <c r="BP50" s="405"/>
      <c r="BQ50" s="405"/>
      <c r="BR50" s="405"/>
      <c r="BS50" s="405"/>
      <c r="BT50" s="405"/>
      <c r="BU50" s="405"/>
      <c r="BV50" s="405"/>
      <c r="BW50" s="405"/>
      <c r="BX50" s="405"/>
      <c r="BY50" s="405"/>
      <c r="BZ50" s="405"/>
      <c r="CA50" s="405"/>
      <c r="CB50" s="405"/>
      <c r="CC50" s="406"/>
      <c r="CD50" s="46">
        <f>SUM(R50:CC50)</f>
        <v>0</v>
      </c>
      <c r="CE50" s="47">
        <f t="shared" si="21"/>
        <v>0</v>
      </c>
    </row>
    <row r="51" spans="1:83" s="33" customFormat="1" ht="42" customHeight="1" x14ac:dyDescent="0.2">
      <c r="A51" s="34">
        <f t="shared" si="3"/>
        <v>33</v>
      </c>
      <c r="B51" s="48" t="s">
        <v>343</v>
      </c>
      <c r="C51" s="403" t="s">
        <v>349</v>
      </c>
      <c r="D51" s="558" t="s">
        <v>292</v>
      </c>
      <c r="E51" s="560">
        <v>1</v>
      </c>
      <c r="F51" s="382">
        <v>0</v>
      </c>
      <c r="G51" s="561">
        <f>F51*E51</f>
        <v>0</v>
      </c>
      <c r="H51" s="382" t="s">
        <v>33</v>
      </c>
      <c r="I51" s="49">
        <f>IF(H51&lt;&gt;"",VLOOKUP(H51,'5.1.3 Exchange Rates'!$C$24:$D$37,2,FALSE),"")</f>
        <v>1</v>
      </c>
      <c r="J51" s="380"/>
      <c r="K51" s="50">
        <f>E51*J51</f>
        <v>0</v>
      </c>
      <c r="L51" s="50">
        <f>E51*I51*J51</f>
        <v>0</v>
      </c>
      <c r="M51" s="49">
        <f>L51+G51</f>
        <v>0</v>
      </c>
      <c r="N51" s="392">
        <f>M51*15%</f>
        <v>0</v>
      </c>
      <c r="O51" s="49">
        <f>M51+N51</f>
        <v>0</v>
      </c>
      <c r="P51" s="559"/>
      <c r="Q51" s="245" t="str">
        <f>IF(P51="","Fixed",VLOOKUP(P51,'[1]5.1.2 CPA Formulae'!$B$9:$E$19,2,FALSE))</f>
        <v>Fixed</v>
      </c>
      <c r="R51" s="404"/>
      <c r="S51" s="405"/>
      <c r="T51" s="405"/>
      <c r="U51" s="405"/>
      <c r="V51" s="405"/>
      <c r="W51" s="405"/>
      <c r="X51" s="405"/>
      <c r="Y51" s="405"/>
      <c r="Z51" s="405"/>
      <c r="AA51" s="405"/>
      <c r="AB51" s="405"/>
      <c r="AC51" s="405"/>
      <c r="AD51" s="405"/>
      <c r="AE51" s="405"/>
      <c r="AF51" s="405"/>
      <c r="AG51" s="405"/>
      <c r="AH51" s="405"/>
      <c r="AI51" s="405"/>
      <c r="AJ51" s="405"/>
      <c r="AK51" s="405"/>
      <c r="AL51" s="405"/>
      <c r="AM51" s="405"/>
      <c r="AN51" s="405"/>
      <c r="AO51" s="405"/>
      <c r="AP51" s="405"/>
      <c r="AQ51" s="405"/>
      <c r="AR51" s="405"/>
      <c r="AS51" s="405"/>
      <c r="AT51" s="405"/>
      <c r="AU51" s="405"/>
      <c r="AV51" s="405"/>
      <c r="AW51" s="405"/>
      <c r="AX51" s="405"/>
      <c r="AY51" s="405"/>
      <c r="AZ51" s="405"/>
      <c r="BA51" s="405"/>
      <c r="BB51" s="405"/>
      <c r="BC51" s="405"/>
      <c r="BD51" s="405"/>
      <c r="BE51" s="405"/>
      <c r="BF51" s="405"/>
      <c r="BG51" s="405"/>
      <c r="BH51" s="405"/>
      <c r="BI51" s="405"/>
      <c r="BJ51" s="405"/>
      <c r="BK51" s="405"/>
      <c r="BL51" s="405"/>
      <c r="BM51" s="405"/>
      <c r="BN51" s="405"/>
      <c r="BO51" s="405"/>
      <c r="BP51" s="405"/>
      <c r="BQ51" s="405"/>
      <c r="BR51" s="405"/>
      <c r="BS51" s="405"/>
      <c r="BT51" s="405"/>
      <c r="BU51" s="405"/>
      <c r="BV51" s="405"/>
      <c r="BW51" s="405"/>
      <c r="BX51" s="405"/>
      <c r="BY51" s="405"/>
      <c r="BZ51" s="405"/>
      <c r="CA51" s="405"/>
      <c r="CB51" s="405"/>
      <c r="CC51" s="406"/>
      <c r="CD51" s="46">
        <f>SUM(R51:CC51)</f>
        <v>0</v>
      </c>
      <c r="CE51" s="47">
        <f t="shared" si="21"/>
        <v>0</v>
      </c>
    </row>
    <row r="52" spans="1:83" s="33" customFormat="1" ht="42" customHeight="1" x14ac:dyDescent="0.2">
      <c r="A52" s="34">
        <f t="shared" si="3"/>
        <v>34</v>
      </c>
      <c r="B52" s="48" t="s">
        <v>344</v>
      </c>
      <c r="C52" s="403" t="s">
        <v>350</v>
      </c>
      <c r="D52" s="558" t="s">
        <v>292</v>
      </c>
      <c r="E52" s="560">
        <v>1</v>
      </c>
      <c r="F52" s="382">
        <v>0</v>
      </c>
      <c r="G52" s="561">
        <f>F52*E52</f>
        <v>0</v>
      </c>
      <c r="H52" s="382" t="s">
        <v>33</v>
      </c>
      <c r="I52" s="49">
        <f>IF(H52&lt;&gt;"",VLOOKUP(H52,'5.1.3 Exchange Rates'!$C$24:$D$37,2,FALSE),"")</f>
        <v>1</v>
      </c>
      <c r="J52" s="380"/>
      <c r="K52" s="50">
        <f>E52*J52</f>
        <v>0</v>
      </c>
      <c r="L52" s="50">
        <f>E52*I52*J52</f>
        <v>0</v>
      </c>
      <c r="M52" s="49">
        <f>L52+G52</f>
        <v>0</v>
      </c>
      <c r="N52" s="392">
        <f>M52*15%</f>
        <v>0</v>
      </c>
      <c r="O52" s="49">
        <f>M52+N52</f>
        <v>0</v>
      </c>
      <c r="P52" s="559"/>
      <c r="Q52" s="245" t="str">
        <f>IF(P52="","Fixed",VLOOKUP(P52,'[1]5.1.2 CPA Formulae'!$B$9:$E$19,2,FALSE))</f>
        <v>Fixed</v>
      </c>
      <c r="R52" s="404"/>
      <c r="S52" s="405"/>
      <c r="T52" s="405"/>
      <c r="U52" s="405"/>
      <c r="V52" s="405"/>
      <c r="W52" s="405"/>
      <c r="X52" s="405"/>
      <c r="Y52" s="405"/>
      <c r="Z52" s="405"/>
      <c r="AA52" s="405"/>
      <c r="AB52" s="405"/>
      <c r="AC52" s="405"/>
      <c r="AD52" s="405"/>
      <c r="AE52" s="405"/>
      <c r="AF52" s="405"/>
      <c r="AG52" s="405"/>
      <c r="AH52" s="405"/>
      <c r="AI52" s="405"/>
      <c r="AJ52" s="405"/>
      <c r="AK52" s="405"/>
      <c r="AL52" s="405"/>
      <c r="AM52" s="405"/>
      <c r="AN52" s="405"/>
      <c r="AO52" s="405"/>
      <c r="AP52" s="405"/>
      <c r="AQ52" s="405"/>
      <c r="AR52" s="405"/>
      <c r="AS52" s="405"/>
      <c r="AT52" s="405"/>
      <c r="AU52" s="405"/>
      <c r="AV52" s="405"/>
      <c r="AW52" s="405"/>
      <c r="AX52" s="405"/>
      <c r="AY52" s="405"/>
      <c r="AZ52" s="405"/>
      <c r="BA52" s="405"/>
      <c r="BB52" s="405"/>
      <c r="BC52" s="405"/>
      <c r="BD52" s="405"/>
      <c r="BE52" s="405"/>
      <c r="BF52" s="405"/>
      <c r="BG52" s="405"/>
      <c r="BH52" s="405"/>
      <c r="BI52" s="405"/>
      <c r="BJ52" s="405"/>
      <c r="BK52" s="405"/>
      <c r="BL52" s="405"/>
      <c r="BM52" s="405"/>
      <c r="BN52" s="405"/>
      <c r="BO52" s="405"/>
      <c r="BP52" s="405"/>
      <c r="BQ52" s="405"/>
      <c r="BR52" s="405"/>
      <c r="BS52" s="405"/>
      <c r="BT52" s="405"/>
      <c r="BU52" s="405"/>
      <c r="BV52" s="405"/>
      <c r="BW52" s="405"/>
      <c r="BX52" s="405"/>
      <c r="BY52" s="405"/>
      <c r="BZ52" s="405"/>
      <c r="CA52" s="405"/>
      <c r="CB52" s="405"/>
      <c r="CC52" s="406"/>
      <c r="CD52" s="46">
        <f>SUM(R52:CC52)</f>
        <v>0</v>
      </c>
      <c r="CE52" s="47">
        <f t="shared" si="21"/>
        <v>0</v>
      </c>
    </row>
    <row r="53" spans="1:83" s="33" customFormat="1" ht="42" customHeight="1" x14ac:dyDescent="0.2">
      <c r="A53" s="34">
        <f t="shared" si="3"/>
        <v>35</v>
      </c>
      <c r="B53" s="48" t="s">
        <v>345</v>
      </c>
      <c r="C53" s="403" t="s">
        <v>351</v>
      </c>
      <c r="D53" s="558" t="s">
        <v>292</v>
      </c>
      <c r="E53" s="560">
        <v>1</v>
      </c>
      <c r="F53" s="382">
        <v>0</v>
      </c>
      <c r="G53" s="561">
        <f>F53*E53</f>
        <v>0</v>
      </c>
      <c r="H53" s="382" t="s">
        <v>33</v>
      </c>
      <c r="I53" s="49">
        <f>IF(H53&lt;&gt;"",VLOOKUP(H53,'5.1.3 Exchange Rates'!$C$24:$D$37,2,FALSE),"")</f>
        <v>1</v>
      </c>
      <c r="J53" s="380"/>
      <c r="K53" s="50">
        <f>E53*J53</f>
        <v>0</v>
      </c>
      <c r="L53" s="50">
        <f>E53*I53*J53</f>
        <v>0</v>
      </c>
      <c r="M53" s="49">
        <f>L53+G53</f>
        <v>0</v>
      </c>
      <c r="N53" s="392">
        <f>M53*15%</f>
        <v>0</v>
      </c>
      <c r="O53" s="49">
        <f>M53+N53</f>
        <v>0</v>
      </c>
      <c r="P53" s="559"/>
      <c r="Q53" s="245" t="str">
        <f>IF(P53="","Fixed",VLOOKUP(P53,'[1]5.1.2 CPA Formulae'!$B$9:$E$19,2,FALSE))</f>
        <v>Fixed</v>
      </c>
      <c r="R53" s="404"/>
      <c r="S53" s="405"/>
      <c r="T53" s="405"/>
      <c r="U53" s="405"/>
      <c r="V53" s="405"/>
      <c r="W53" s="405"/>
      <c r="X53" s="405"/>
      <c r="Y53" s="405"/>
      <c r="Z53" s="405"/>
      <c r="AA53" s="405"/>
      <c r="AB53" s="405"/>
      <c r="AC53" s="405"/>
      <c r="AD53" s="405"/>
      <c r="AE53" s="405"/>
      <c r="AF53" s="405"/>
      <c r="AG53" s="405"/>
      <c r="AH53" s="405"/>
      <c r="AI53" s="405"/>
      <c r="AJ53" s="405"/>
      <c r="AK53" s="405"/>
      <c r="AL53" s="405"/>
      <c r="AM53" s="405"/>
      <c r="AN53" s="405"/>
      <c r="AO53" s="405"/>
      <c r="AP53" s="405"/>
      <c r="AQ53" s="405"/>
      <c r="AR53" s="405"/>
      <c r="AS53" s="405"/>
      <c r="AT53" s="405"/>
      <c r="AU53" s="405"/>
      <c r="AV53" s="405"/>
      <c r="AW53" s="405"/>
      <c r="AX53" s="405"/>
      <c r="AY53" s="405"/>
      <c r="AZ53" s="405"/>
      <c r="BA53" s="405"/>
      <c r="BB53" s="405"/>
      <c r="BC53" s="405"/>
      <c r="BD53" s="405"/>
      <c r="BE53" s="405"/>
      <c r="BF53" s="405"/>
      <c r="BG53" s="405"/>
      <c r="BH53" s="405"/>
      <c r="BI53" s="405"/>
      <c r="BJ53" s="405"/>
      <c r="BK53" s="405"/>
      <c r="BL53" s="405"/>
      <c r="BM53" s="405"/>
      <c r="BN53" s="405"/>
      <c r="BO53" s="405"/>
      <c r="BP53" s="405"/>
      <c r="BQ53" s="405"/>
      <c r="BR53" s="405"/>
      <c r="BS53" s="405"/>
      <c r="BT53" s="405"/>
      <c r="BU53" s="405"/>
      <c r="BV53" s="405"/>
      <c r="BW53" s="405"/>
      <c r="BX53" s="405"/>
      <c r="BY53" s="405"/>
      <c r="BZ53" s="405"/>
      <c r="CA53" s="405"/>
      <c r="CB53" s="405"/>
      <c r="CC53" s="406"/>
      <c r="CD53" s="46">
        <f>SUM(R53:CC53)</f>
        <v>0</v>
      </c>
      <c r="CE53" s="47">
        <f t="shared" si="21"/>
        <v>0</v>
      </c>
    </row>
    <row r="54" spans="1:83" s="33" customFormat="1" ht="42" customHeight="1" x14ac:dyDescent="0.2">
      <c r="A54" s="34">
        <f t="shared" si="3"/>
        <v>36</v>
      </c>
      <c r="B54" s="48" t="s">
        <v>352</v>
      </c>
      <c r="C54" s="403" t="s">
        <v>356</v>
      </c>
      <c r="D54" s="558" t="s">
        <v>292</v>
      </c>
      <c r="E54" s="560">
        <v>1</v>
      </c>
      <c r="F54" s="382">
        <v>0</v>
      </c>
      <c r="G54" s="561">
        <f>F54*E54</f>
        <v>0</v>
      </c>
      <c r="H54" s="382" t="s">
        <v>33</v>
      </c>
      <c r="I54" s="49">
        <f>IF(H54&lt;&gt;"",VLOOKUP(H54,'5.1.3 Exchange Rates'!$C$24:$D$37,2,FALSE),"")</f>
        <v>1</v>
      </c>
      <c r="J54" s="380"/>
      <c r="K54" s="50">
        <f>E54*J54</f>
        <v>0</v>
      </c>
      <c r="L54" s="50">
        <f>E54*I54*J54</f>
        <v>0</v>
      </c>
      <c r="M54" s="49">
        <f>L54+G54</f>
        <v>0</v>
      </c>
      <c r="N54" s="392">
        <f>M54*15%</f>
        <v>0</v>
      </c>
      <c r="O54" s="49">
        <f>M54+N54</f>
        <v>0</v>
      </c>
      <c r="P54" s="559"/>
      <c r="Q54" s="245" t="str">
        <f>IF(P54="","Fixed",VLOOKUP(P54,'[1]5.1.2 CPA Formulae'!$B$9:$E$19,2,FALSE))</f>
        <v>Fixed</v>
      </c>
      <c r="R54" s="404"/>
      <c r="S54" s="405"/>
      <c r="T54" s="405"/>
      <c r="U54" s="405"/>
      <c r="V54" s="405"/>
      <c r="W54" s="405"/>
      <c r="X54" s="405"/>
      <c r="Y54" s="405"/>
      <c r="Z54" s="405"/>
      <c r="AA54" s="405"/>
      <c r="AB54" s="405"/>
      <c r="AC54" s="405"/>
      <c r="AD54" s="405"/>
      <c r="AE54" s="405"/>
      <c r="AF54" s="405"/>
      <c r="AG54" s="405"/>
      <c r="AH54" s="405"/>
      <c r="AI54" s="405"/>
      <c r="AJ54" s="405"/>
      <c r="AK54" s="405"/>
      <c r="AL54" s="405"/>
      <c r="AM54" s="405"/>
      <c r="AN54" s="405"/>
      <c r="AO54" s="405"/>
      <c r="AP54" s="405"/>
      <c r="AQ54" s="405"/>
      <c r="AR54" s="405"/>
      <c r="AS54" s="405"/>
      <c r="AT54" s="405"/>
      <c r="AU54" s="405"/>
      <c r="AV54" s="405"/>
      <c r="AW54" s="405"/>
      <c r="AX54" s="405"/>
      <c r="AY54" s="405"/>
      <c r="AZ54" s="405"/>
      <c r="BA54" s="405"/>
      <c r="BB54" s="405"/>
      <c r="BC54" s="405"/>
      <c r="BD54" s="405"/>
      <c r="BE54" s="405"/>
      <c r="BF54" s="405"/>
      <c r="BG54" s="405"/>
      <c r="BH54" s="405"/>
      <c r="BI54" s="405"/>
      <c r="BJ54" s="405"/>
      <c r="BK54" s="405"/>
      <c r="BL54" s="405"/>
      <c r="BM54" s="405"/>
      <c r="BN54" s="405"/>
      <c r="BO54" s="405"/>
      <c r="BP54" s="405"/>
      <c r="BQ54" s="405"/>
      <c r="BR54" s="405"/>
      <c r="BS54" s="405"/>
      <c r="BT54" s="405"/>
      <c r="BU54" s="405"/>
      <c r="BV54" s="405"/>
      <c r="BW54" s="405"/>
      <c r="BX54" s="405"/>
      <c r="BY54" s="405"/>
      <c r="BZ54" s="405"/>
      <c r="CA54" s="405"/>
      <c r="CB54" s="405"/>
      <c r="CC54" s="406"/>
      <c r="CD54" s="46">
        <f>SUM(R54:CC54)</f>
        <v>0</v>
      </c>
      <c r="CE54" s="47">
        <f t="shared" ref="CE54:CE55" si="22">CD54-G54</f>
        <v>0</v>
      </c>
    </row>
    <row r="55" spans="1:83" s="33" customFormat="1" ht="42" customHeight="1" x14ac:dyDescent="0.2">
      <c r="A55" s="34">
        <f t="shared" si="3"/>
        <v>37</v>
      </c>
      <c r="B55" s="48" t="s">
        <v>353</v>
      </c>
      <c r="C55" s="403" t="s">
        <v>357</v>
      </c>
      <c r="D55" s="558" t="s">
        <v>292</v>
      </c>
      <c r="E55" s="560">
        <v>1</v>
      </c>
      <c r="F55" s="382">
        <v>0</v>
      </c>
      <c r="G55" s="561">
        <f>F55*E55</f>
        <v>0</v>
      </c>
      <c r="H55" s="382" t="s">
        <v>33</v>
      </c>
      <c r="I55" s="49">
        <f>IF(H55&lt;&gt;"",VLOOKUP(H55,'5.1.3 Exchange Rates'!$C$24:$D$37,2,FALSE),"")</f>
        <v>1</v>
      </c>
      <c r="J55" s="380"/>
      <c r="K55" s="50">
        <f>E55*J55</f>
        <v>0</v>
      </c>
      <c r="L55" s="50">
        <f>E55*I55*J55</f>
        <v>0</v>
      </c>
      <c r="M55" s="49">
        <f>L55+G55</f>
        <v>0</v>
      </c>
      <c r="N55" s="392">
        <f>M55*15%</f>
        <v>0</v>
      </c>
      <c r="O55" s="49">
        <f>M55+N55</f>
        <v>0</v>
      </c>
      <c r="P55" s="559"/>
      <c r="Q55" s="245" t="str">
        <f>IF(P55="","Fixed",VLOOKUP(P55,'[1]5.1.2 CPA Formulae'!$B$9:$E$19,2,FALSE))</f>
        <v>Fixed</v>
      </c>
      <c r="R55" s="404"/>
      <c r="S55" s="405"/>
      <c r="T55" s="405"/>
      <c r="U55" s="405"/>
      <c r="V55" s="405"/>
      <c r="W55" s="405"/>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c r="AX55" s="405"/>
      <c r="AY55" s="405"/>
      <c r="AZ55" s="405"/>
      <c r="BA55" s="405"/>
      <c r="BB55" s="405"/>
      <c r="BC55" s="405"/>
      <c r="BD55" s="405"/>
      <c r="BE55" s="405"/>
      <c r="BF55" s="405"/>
      <c r="BG55" s="405"/>
      <c r="BH55" s="405"/>
      <c r="BI55" s="405"/>
      <c r="BJ55" s="405"/>
      <c r="BK55" s="405"/>
      <c r="BL55" s="405"/>
      <c r="BM55" s="405"/>
      <c r="BN55" s="405"/>
      <c r="BO55" s="405"/>
      <c r="BP55" s="405"/>
      <c r="BQ55" s="405"/>
      <c r="BR55" s="405"/>
      <c r="BS55" s="405"/>
      <c r="BT55" s="405"/>
      <c r="BU55" s="405"/>
      <c r="BV55" s="405"/>
      <c r="BW55" s="405"/>
      <c r="BX55" s="405"/>
      <c r="BY55" s="405"/>
      <c r="BZ55" s="405"/>
      <c r="CA55" s="405"/>
      <c r="CB55" s="405"/>
      <c r="CC55" s="406"/>
      <c r="CD55" s="46">
        <f>SUM(R55:CC55)</f>
        <v>0</v>
      </c>
      <c r="CE55" s="47">
        <f t="shared" si="22"/>
        <v>0</v>
      </c>
    </row>
    <row r="56" spans="1:83" s="33" customFormat="1" ht="42" customHeight="1" x14ac:dyDescent="0.2">
      <c r="A56" s="34">
        <f t="shared" si="3"/>
        <v>38</v>
      </c>
      <c r="B56" s="48" t="s">
        <v>354</v>
      </c>
      <c r="C56" s="403" t="s">
        <v>359</v>
      </c>
      <c r="D56" s="558" t="s">
        <v>292</v>
      </c>
      <c r="E56" s="560">
        <v>1</v>
      </c>
      <c r="F56" s="382">
        <v>0</v>
      </c>
      <c r="G56" s="561">
        <f>F56*E56</f>
        <v>0</v>
      </c>
      <c r="H56" s="382" t="s">
        <v>33</v>
      </c>
      <c r="I56" s="49">
        <f>IF(H56&lt;&gt;"",VLOOKUP(H56,'5.1.3 Exchange Rates'!$C$24:$D$37,2,FALSE),"")</f>
        <v>1</v>
      </c>
      <c r="J56" s="380"/>
      <c r="K56" s="50">
        <f>E56*J56</f>
        <v>0</v>
      </c>
      <c r="L56" s="50">
        <f>E56*I56*J56</f>
        <v>0</v>
      </c>
      <c r="M56" s="49">
        <f>L56+G56</f>
        <v>0</v>
      </c>
      <c r="N56" s="392">
        <f>M56*15%</f>
        <v>0</v>
      </c>
      <c r="O56" s="49">
        <f>M56+N56</f>
        <v>0</v>
      </c>
      <c r="P56" s="559"/>
      <c r="Q56" s="245" t="str">
        <f>IF(P56="","Fixed",VLOOKUP(P56,'[1]5.1.2 CPA Formulae'!$B$9:$E$19,2,FALSE))</f>
        <v>Fixed</v>
      </c>
      <c r="R56" s="404"/>
      <c r="S56" s="405"/>
      <c r="T56" s="405"/>
      <c r="U56" s="405"/>
      <c r="V56" s="405"/>
      <c r="W56" s="405"/>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c r="AX56" s="405"/>
      <c r="AY56" s="405"/>
      <c r="AZ56" s="405"/>
      <c r="BA56" s="405"/>
      <c r="BB56" s="405"/>
      <c r="BC56" s="405"/>
      <c r="BD56" s="405"/>
      <c r="BE56" s="405"/>
      <c r="BF56" s="405"/>
      <c r="BG56" s="405"/>
      <c r="BH56" s="405"/>
      <c r="BI56" s="405"/>
      <c r="BJ56" s="405"/>
      <c r="BK56" s="405"/>
      <c r="BL56" s="405"/>
      <c r="BM56" s="405"/>
      <c r="BN56" s="405"/>
      <c r="BO56" s="405"/>
      <c r="BP56" s="405"/>
      <c r="BQ56" s="405"/>
      <c r="BR56" s="405"/>
      <c r="BS56" s="405"/>
      <c r="BT56" s="405"/>
      <c r="BU56" s="405"/>
      <c r="BV56" s="405"/>
      <c r="BW56" s="405"/>
      <c r="BX56" s="405"/>
      <c r="BY56" s="405"/>
      <c r="BZ56" s="405"/>
      <c r="CA56" s="405"/>
      <c r="CB56" s="405"/>
      <c r="CC56" s="406"/>
      <c r="CD56" s="46">
        <f>SUM(R56:CC56)</f>
        <v>0</v>
      </c>
      <c r="CE56" s="47">
        <f t="shared" si="21"/>
        <v>0</v>
      </c>
    </row>
    <row r="57" spans="1:83" s="33" customFormat="1" ht="42" customHeight="1" thickBot="1" x14ac:dyDescent="0.25">
      <c r="A57" s="34">
        <f t="shared" si="3"/>
        <v>39</v>
      </c>
      <c r="B57" s="48" t="s">
        <v>355</v>
      </c>
      <c r="C57" s="403" t="s">
        <v>358</v>
      </c>
      <c r="D57" s="558" t="s">
        <v>292</v>
      </c>
      <c r="E57" s="560">
        <v>1</v>
      </c>
      <c r="F57" s="382">
        <v>0</v>
      </c>
      <c r="G57" s="561">
        <f>F57*E57</f>
        <v>0</v>
      </c>
      <c r="H57" s="382" t="s">
        <v>33</v>
      </c>
      <c r="I57" s="49">
        <f>IF(H57&lt;&gt;"",VLOOKUP(H57,'5.1.3 Exchange Rates'!$C$24:$D$37,2,FALSE),"")</f>
        <v>1</v>
      </c>
      <c r="J57" s="380"/>
      <c r="K57" s="50">
        <f>E57*J57</f>
        <v>0</v>
      </c>
      <c r="L57" s="50">
        <f>E57*I57*J57</f>
        <v>0</v>
      </c>
      <c r="M57" s="49">
        <f>L57+G57</f>
        <v>0</v>
      </c>
      <c r="N57" s="392">
        <f>M57*15%</f>
        <v>0</v>
      </c>
      <c r="O57" s="49">
        <f>M57+N57</f>
        <v>0</v>
      </c>
      <c r="P57" s="559"/>
      <c r="Q57" s="245" t="str">
        <f>IF(P57="","Fixed",VLOOKUP(P57,'[1]5.1.2 CPA Formulae'!$B$9:$E$19,2,FALSE))</f>
        <v>Fixed</v>
      </c>
      <c r="R57" s="404"/>
      <c r="S57" s="405"/>
      <c r="T57" s="405"/>
      <c r="U57" s="405"/>
      <c r="V57" s="405"/>
      <c r="W57" s="405"/>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c r="AX57" s="405"/>
      <c r="AY57" s="405"/>
      <c r="AZ57" s="405"/>
      <c r="BA57" s="405"/>
      <c r="BB57" s="405"/>
      <c r="BC57" s="405"/>
      <c r="BD57" s="405"/>
      <c r="BE57" s="405"/>
      <c r="BF57" s="405"/>
      <c r="BG57" s="405"/>
      <c r="BH57" s="405"/>
      <c r="BI57" s="405"/>
      <c r="BJ57" s="405"/>
      <c r="BK57" s="405"/>
      <c r="BL57" s="405"/>
      <c r="BM57" s="405"/>
      <c r="BN57" s="405"/>
      <c r="BO57" s="405"/>
      <c r="BP57" s="405"/>
      <c r="BQ57" s="405"/>
      <c r="BR57" s="405"/>
      <c r="BS57" s="405"/>
      <c r="BT57" s="405"/>
      <c r="BU57" s="405"/>
      <c r="BV57" s="405"/>
      <c r="BW57" s="405"/>
      <c r="BX57" s="405"/>
      <c r="BY57" s="405"/>
      <c r="BZ57" s="405"/>
      <c r="CA57" s="405"/>
      <c r="CB57" s="405"/>
      <c r="CC57" s="406"/>
      <c r="CD57" s="46">
        <f>SUM(R57:CC57)</f>
        <v>0</v>
      </c>
      <c r="CE57" s="47">
        <f t="shared" ref="CE57" si="23">CD57-G57</f>
        <v>0</v>
      </c>
    </row>
    <row r="58" spans="1:83" s="33" customFormat="1" ht="45" customHeight="1" thickBot="1" x14ac:dyDescent="0.25">
      <c r="A58" s="34">
        <f t="shared" si="3"/>
        <v>40</v>
      </c>
      <c r="B58" s="466" t="s">
        <v>274</v>
      </c>
      <c r="C58" s="466"/>
      <c r="D58" s="466"/>
      <c r="E58" s="466"/>
      <c r="F58" s="51"/>
      <c r="G58" s="56">
        <f>SUM(G34:G57)</f>
        <v>0</v>
      </c>
      <c r="H58" s="541"/>
      <c r="I58" s="542"/>
      <c r="J58" s="543"/>
      <c r="K58" s="56">
        <f>SUM(K34:K57)</f>
        <v>0</v>
      </c>
      <c r="L58" s="56">
        <f>SUM(L34:L57)</f>
        <v>0</v>
      </c>
      <c r="M58" s="56">
        <f>SUM(M34:M57)</f>
        <v>0</v>
      </c>
      <c r="N58" s="56">
        <f>SUM(N34:N57)</f>
        <v>0</v>
      </c>
      <c r="O58" s="56">
        <f>SUM(O34:O57)</f>
        <v>0</v>
      </c>
      <c r="P58" s="57"/>
      <c r="Q58" s="59"/>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c r="BG58" s="54"/>
      <c r="BH58" s="54"/>
      <c r="BI58" s="54"/>
      <c r="BJ58" s="54"/>
      <c r="BK58" s="54"/>
      <c r="BL58" s="54"/>
      <c r="BM58" s="54"/>
      <c r="BN58" s="54"/>
      <c r="BO58" s="54"/>
      <c r="BP58" s="54"/>
      <c r="BQ58" s="54"/>
      <c r="BR58" s="54"/>
      <c r="BS58" s="54"/>
      <c r="BT58" s="54"/>
      <c r="BU58" s="54"/>
      <c r="BV58" s="54"/>
      <c r="BW58" s="54"/>
      <c r="BX58" s="54"/>
      <c r="BY58" s="54"/>
      <c r="BZ58" s="54"/>
      <c r="CA58" s="54"/>
      <c r="CB58" s="54"/>
      <c r="CC58" s="54"/>
      <c r="CD58" s="55"/>
      <c r="CE58" s="55"/>
    </row>
    <row r="59" spans="1:83" s="33" customFormat="1" ht="45" customHeight="1" thickBot="1" x14ac:dyDescent="0.25">
      <c r="A59" s="34">
        <f t="shared" si="3"/>
        <v>41</v>
      </c>
      <c r="B59" s="480" t="s">
        <v>40</v>
      </c>
      <c r="C59" s="481"/>
      <c r="D59" s="481"/>
      <c r="E59" s="482"/>
      <c r="F59" s="58"/>
      <c r="G59" s="386">
        <f>G32+G58</f>
        <v>0</v>
      </c>
      <c r="H59" s="483"/>
      <c r="I59" s="484"/>
      <c r="J59" s="485"/>
      <c r="K59" s="393">
        <f>K58+K32</f>
        <v>0</v>
      </c>
      <c r="L59" s="247">
        <f>L58+L32</f>
        <v>0</v>
      </c>
      <c r="M59" s="247">
        <f>M58+M32</f>
        <v>0</v>
      </c>
      <c r="N59" s="247">
        <f>N58+N32</f>
        <v>0</v>
      </c>
      <c r="O59" s="247">
        <f>O58+O32</f>
        <v>0</v>
      </c>
      <c r="P59" s="53"/>
    </row>
    <row r="60" spans="1:83" ht="51.5" customHeight="1" x14ac:dyDescent="0.2">
      <c r="M60" s="61" t="s">
        <v>41</v>
      </c>
      <c r="O60" s="61" t="s">
        <v>42</v>
      </c>
    </row>
    <row r="61" spans="1:83" ht="16" x14ac:dyDescent="0.2">
      <c r="G61" s="387"/>
    </row>
    <row r="63" spans="1:83" thickBot="1" x14ac:dyDescent="0.25">
      <c r="G63" s="387"/>
    </row>
    <row r="67" spans="7:9" ht="18" x14ac:dyDescent="0.2">
      <c r="G67" s="388"/>
      <c r="I67" s="389"/>
    </row>
    <row r="74" spans="7:9" x14ac:dyDescent="0.2">
      <c r="G74" s="385"/>
    </row>
  </sheetData>
  <mergeCells count="40">
    <mergeCell ref="O16:O17"/>
    <mergeCell ref="B59:E59"/>
    <mergeCell ref="H59:J59"/>
    <mergeCell ref="P16:P17"/>
    <mergeCell ref="G16:G17"/>
    <mergeCell ref="H16:H17"/>
    <mergeCell ref="I16:I17"/>
    <mergeCell ref="J16:J17"/>
    <mergeCell ref="K16:K17"/>
    <mergeCell ref="L16:L17"/>
    <mergeCell ref="F16:F17"/>
    <mergeCell ref="B19:O19"/>
    <mergeCell ref="B32:E32"/>
    <mergeCell ref="H32:J32"/>
    <mergeCell ref="B25:O25"/>
    <mergeCell ref="B18:O18"/>
    <mergeCell ref="B58:E58"/>
    <mergeCell ref="H58:J58"/>
    <mergeCell ref="R13:CC13"/>
    <mergeCell ref="F15:G15"/>
    <mergeCell ref="H15:L15"/>
    <mergeCell ref="M15:O15"/>
    <mergeCell ref="P15:Q15"/>
    <mergeCell ref="Q16:Q17"/>
    <mergeCell ref="B33:O33"/>
    <mergeCell ref="M16:M17"/>
    <mergeCell ref="N16:N17"/>
    <mergeCell ref="B10:E10"/>
    <mergeCell ref="A1:B1"/>
    <mergeCell ref="A2:B2"/>
    <mergeCell ref="A3:B3"/>
    <mergeCell ref="A4:B4"/>
    <mergeCell ref="B9:E9"/>
    <mergeCell ref="A16:A17"/>
    <mergeCell ref="B16:C17"/>
    <mergeCell ref="D16:D17"/>
    <mergeCell ref="E16:E17"/>
    <mergeCell ref="B11:E11"/>
    <mergeCell ref="B12:E12"/>
    <mergeCell ref="B13:E1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300-000000000000}">
          <x14:formula1>
            <xm:f>'5.1.3 Exchange Rates'!$C$24:$C$37</xm:f>
          </x14:formula1>
          <xm:sqref>H20:H24 H26:H31 H34:H57</xm:sqref>
        </x14:dataValidation>
        <x14:dataValidation type="list" allowBlank="1" showInputMessage="1" showErrorMessage="1" xr:uid="{00000000-0002-0000-0300-000001000000}">
          <x14:formula1>
            <xm:f>'5.1.4 CPA Formulae'!$B$9:$B$19</xm:f>
          </x14:formula1>
          <xm:sqref>P20:P24 P26:P31 P34:P57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W117"/>
  <sheetViews>
    <sheetView view="pageBreakPreview" zoomScale="80" zoomScaleNormal="55" zoomScaleSheetLayoutView="80" workbookViewId="0">
      <selection activeCell="E22" sqref="E22"/>
    </sheetView>
  </sheetViews>
  <sheetFormatPr baseColWidth="10" defaultColWidth="8.83203125" defaultRowHeight="13" x14ac:dyDescent="0.15"/>
  <cols>
    <col min="1" max="1" width="22.1640625" style="187" customWidth="1"/>
    <col min="2" max="2" width="45.33203125" style="187" customWidth="1"/>
    <col min="3" max="4" width="42" style="187" customWidth="1"/>
    <col min="5" max="5" width="41.33203125" style="187" customWidth="1"/>
    <col min="6" max="6" width="37.33203125" style="187" customWidth="1"/>
    <col min="7" max="7" width="40" style="187" customWidth="1"/>
    <col min="8" max="8" width="18.6640625" style="187" bestFit="1" customWidth="1"/>
    <col min="9" max="256" width="9.1640625" style="187"/>
    <col min="257" max="257" width="22.1640625" style="187" customWidth="1"/>
    <col min="258" max="258" width="45.33203125" style="187" customWidth="1"/>
    <col min="259" max="260" width="42" style="187" customWidth="1"/>
    <col min="261" max="261" width="41.33203125" style="187" customWidth="1"/>
    <col min="262" max="262" width="37.33203125" style="187" customWidth="1"/>
    <col min="263" max="263" width="40" style="187" customWidth="1"/>
    <col min="264" max="264" width="18.6640625" style="187" bestFit="1" customWidth="1"/>
    <col min="265" max="512" width="9.1640625" style="187"/>
    <col min="513" max="513" width="22.1640625" style="187" customWidth="1"/>
    <col min="514" max="514" width="45.33203125" style="187" customWidth="1"/>
    <col min="515" max="516" width="42" style="187" customWidth="1"/>
    <col min="517" max="517" width="41.33203125" style="187" customWidth="1"/>
    <col min="518" max="518" width="37.33203125" style="187" customWidth="1"/>
    <col min="519" max="519" width="40" style="187" customWidth="1"/>
    <col min="520" max="520" width="18.6640625" style="187" bestFit="1" customWidth="1"/>
    <col min="521" max="768" width="9.1640625" style="187"/>
    <col min="769" max="769" width="22.1640625" style="187" customWidth="1"/>
    <col min="770" max="770" width="45.33203125" style="187" customWidth="1"/>
    <col min="771" max="772" width="42" style="187" customWidth="1"/>
    <col min="773" max="773" width="41.33203125" style="187" customWidth="1"/>
    <col min="774" max="774" width="37.33203125" style="187" customWidth="1"/>
    <col min="775" max="775" width="40" style="187" customWidth="1"/>
    <col min="776" max="776" width="18.6640625" style="187" bestFit="1" customWidth="1"/>
    <col min="777" max="1024" width="9.1640625" style="187"/>
    <col min="1025" max="1025" width="22.1640625" style="187" customWidth="1"/>
    <col min="1026" max="1026" width="45.33203125" style="187" customWidth="1"/>
    <col min="1027" max="1028" width="42" style="187" customWidth="1"/>
    <col min="1029" max="1029" width="41.33203125" style="187" customWidth="1"/>
    <col min="1030" max="1030" width="37.33203125" style="187" customWidth="1"/>
    <col min="1031" max="1031" width="40" style="187" customWidth="1"/>
    <col min="1032" max="1032" width="18.6640625" style="187" bestFit="1" customWidth="1"/>
    <col min="1033" max="1280" width="9.1640625" style="187"/>
    <col min="1281" max="1281" width="22.1640625" style="187" customWidth="1"/>
    <col min="1282" max="1282" width="45.33203125" style="187" customWidth="1"/>
    <col min="1283" max="1284" width="42" style="187" customWidth="1"/>
    <col min="1285" max="1285" width="41.33203125" style="187" customWidth="1"/>
    <col min="1286" max="1286" width="37.33203125" style="187" customWidth="1"/>
    <col min="1287" max="1287" width="40" style="187" customWidth="1"/>
    <col min="1288" max="1288" width="18.6640625" style="187" bestFit="1" customWidth="1"/>
    <col min="1289" max="1536" width="9.1640625" style="187"/>
    <col min="1537" max="1537" width="22.1640625" style="187" customWidth="1"/>
    <col min="1538" max="1538" width="45.33203125" style="187" customWidth="1"/>
    <col min="1539" max="1540" width="42" style="187" customWidth="1"/>
    <col min="1541" max="1541" width="41.33203125" style="187" customWidth="1"/>
    <col min="1542" max="1542" width="37.33203125" style="187" customWidth="1"/>
    <col min="1543" max="1543" width="40" style="187" customWidth="1"/>
    <col min="1544" max="1544" width="18.6640625" style="187" bestFit="1" customWidth="1"/>
    <col min="1545" max="1792" width="9.1640625" style="187"/>
    <col min="1793" max="1793" width="22.1640625" style="187" customWidth="1"/>
    <col min="1794" max="1794" width="45.33203125" style="187" customWidth="1"/>
    <col min="1795" max="1796" width="42" style="187" customWidth="1"/>
    <col min="1797" max="1797" width="41.33203125" style="187" customWidth="1"/>
    <col min="1798" max="1798" width="37.33203125" style="187" customWidth="1"/>
    <col min="1799" max="1799" width="40" style="187" customWidth="1"/>
    <col min="1800" max="1800" width="18.6640625" style="187" bestFit="1" customWidth="1"/>
    <col min="1801" max="2048" width="9.1640625" style="187"/>
    <col min="2049" max="2049" width="22.1640625" style="187" customWidth="1"/>
    <col min="2050" max="2050" width="45.33203125" style="187" customWidth="1"/>
    <col min="2051" max="2052" width="42" style="187" customWidth="1"/>
    <col min="2053" max="2053" width="41.33203125" style="187" customWidth="1"/>
    <col min="2054" max="2054" width="37.33203125" style="187" customWidth="1"/>
    <col min="2055" max="2055" width="40" style="187" customWidth="1"/>
    <col min="2056" max="2056" width="18.6640625" style="187" bestFit="1" customWidth="1"/>
    <col min="2057" max="2304" width="9.1640625" style="187"/>
    <col min="2305" max="2305" width="22.1640625" style="187" customWidth="1"/>
    <col min="2306" max="2306" width="45.33203125" style="187" customWidth="1"/>
    <col min="2307" max="2308" width="42" style="187" customWidth="1"/>
    <col min="2309" max="2309" width="41.33203125" style="187" customWidth="1"/>
    <col min="2310" max="2310" width="37.33203125" style="187" customWidth="1"/>
    <col min="2311" max="2311" width="40" style="187" customWidth="1"/>
    <col min="2312" max="2312" width="18.6640625" style="187" bestFit="1" customWidth="1"/>
    <col min="2313" max="2560" width="9.1640625" style="187"/>
    <col min="2561" max="2561" width="22.1640625" style="187" customWidth="1"/>
    <col min="2562" max="2562" width="45.33203125" style="187" customWidth="1"/>
    <col min="2563" max="2564" width="42" style="187" customWidth="1"/>
    <col min="2565" max="2565" width="41.33203125" style="187" customWidth="1"/>
    <col min="2566" max="2566" width="37.33203125" style="187" customWidth="1"/>
    <col min="2567" max="2567" width="40" style="187" customWidth="1"/>
    <col min="2568" max="2568" width="18.6640625" style="187" bestFit="1" customWidth="1"/>
    <col min="2569" max="2816" width="9.1640625" style="187"/>
    <col min="2817" max="2817" width="22.1640625" style="187" customWidth="1"/>
    <col min="2818" max="2818" width="45.33203125" style="187" customWidth="1"/>
    <col min="2819" max="2820" width="42" style="187" customWidth="1"/>
    <col min="2821" max="2821" width="41.33203125" style="187" customWidth="1"/>
    <col min="2822" max="2822" width="37.33203125" style="187" customWidth="1"/>
    <col min="2823" max="2823" width="40" style="187" customWidth="1"/>
    <col min="2824" max="2824" width="18.6640625" style="187" bestFit="1" customWidth="1"/>
    <col min="2825" max="3072" width="9.1640625" style="187"/>
    <col min="3073" max="3073" width="22.1640625" style="187" customWidth="1"/>
    <col min="3074" max="3074" width="45.33203125" style="187" customWidth="1"/>
    <col min="3075" max="3076" width="42" style="187" customWidth="1"/>
    <col min="3077" max="3077" width="41.33203125" style="187" customWidth="1"/>
    <col min="3078" max="3078" width="37.33203125" style="187" customWidth="1"/>
    <col min="3079" max="3079" width="40" style="187" customWidth="1"/>
    <col min="3080" max="3080" width="18.6640625" style="187" bestFit="1" customWidth="1"/>
    <col min="3081" max="3328" width="9.1640625" style="187"/>
    <col min="3329" max="3329" width="22.1640625" style="187" customWidth="1"/>
    <col min="3330" max="3330" width="45.33203125" style="187" customWidth="1"/>
    <col min="3331" max="3332" width="42" style="187" customWidth="1"/>
    <col min="3333" max="3333" width="41.33203125" style="187" customWidth="1"/>
    <col min="3334" max="3334" width="37.33203125" style="187" customWidth="1"/>
    <col min="3335" max="3335" width="40" style="187" customWidth="1"/>
    <col min="3336" max="3336" width="18.6640625" style="187" bestFit="1" customWidth="1"/>
    <col min="3337" max="3584" width="9.1640625" style="187"/>
    <col min="3585" max="3585" width="22.1640625" style="187" customWidth="1"/>
    <col min="3586" max="3586" width="45.33203125" style="187" customWidth="1"/>
    <col min="3587" max="3588" width="42" style="187" customWidth="1"/>
    <col min="3589" max="3589" width="41.33203125" style="187" customWidth="1"/>
    <col min="3590" max="3590" width="37.33203125" style="187" customWidth="1"/>
    <col min="3591" max="3591" width="40" style="187" customWidth="1"/>
    <col min="3592" max="3592" width="18.6640625" style="187" bestFit="1" customWidth="1"/>
    <col min="3593" max="3840" width="9.1640625" style="187"/>
    <col min="3841" max="3841" width="22.1640625" style="187" customWidth="1"/>
    <col min="3842" max="3842" width="45.33203125" style="187" customWidth="1"/>
    <col min="3843" max="3844" width="42" style="187" customWidth="1"/>
    <col min="3845" max="3845" width="41.33203125" style="187" customWidth="1"/>
    <col min="3846" max="3846" width="37.33203125" style="187" customWidth="1"/>
    <col min="3847" max="3847" width="40" style="187" customWidth="1"/>
    <col min="3848" max="3848" width="18.6640625" style="187" bestFit="1" customWidth="1"/>
    <col min="3849" max="4096" width="9.1640625" style="187"/>
    <col min="4097" max="4097" width="22.1640625" style="187" customWidth="1"/>
    <col min="4098" max="4098" width="45.33203125" style="187" customWidth="1"/>
    <col min="4099" max="4100" width="42" style="187" customWidth="1"/>
    <col min="4101" max="4101" width="41.33203125" style="187" customWidth="1"/>
    <col min="4102" max="4102" width="37.33203125" style="187" customWidth="1"/>
    <col min="4103" max="4103" width="40" style="187" customWidth="1"/>
    <col min="4104" max="4104" width="18.6640625" style="187" bestFit="1" customWidth="1"/>
    <col min="4105" max="4352" width="9.1640625" style="187"/>
    <col min="4353" max="4353" width="22.1640625" style="187" customWidth="1"/>
    <col min="4354" max="4354" width="45.33203125" style="187" customWidth="1"/>
    <col min="4355" max="4356" width="42" style="187" customWidth="1"/>
    <col min="4357" max="4357" width="41.33203125" style="187" customWidth="1"/>
    <col min="4358" max="4358" width="37.33203125" style="187" customWidth="1"/>
    <col min="4359" max="4359" width="40" style="187" customWidth="1"/>
    <col min="4360" max="4360" width="18.6640625" style="187" bestFit="1" customWidth="1"/>
    <col min="4361" max="4608" width="9.1640625" style="187"/>
    <col min="4609" max="4609" width="22.1640625" style="187" customWidth="1"/>
    <col min="4610" max="4610" width="45.33203125" style="187" customWidth="1"/>
    <col min="4611" max="4612" width="42" style="187" customWidth="1"/>
    <col min="4613" max="4613" width="41.33203125" style="187" customWidth="1"/>
    <col min="4614" max="4614" width="37.33203125" style="187" customWidth="1"/>
    <col min="4615" max="4615" width="40" style="187" customWidth="1"/>
    <col min="4616" max="4616" width="18.6640625" style="187" bestFit="1" customWidth="1"/>
    <col min="4617" max="4864" width="9.1640625" style="187"/>
    <col min="4865" max="4865" width="22.1640625" style="187" customWidth="1"/>
    <col min="4866" max="4866" width="45.33203125" style="187" customWidth="1"/>
    <col min="4867" max="4868" width="42" style="187" customWidth="1"/>
    <col min="4869" max="4869" width="41.33203125" style="187" customWidth="1"/>
    <col min="4870" max="4870" width="37.33203125" style="187" customWidth="1"/>
    <col min="4871" max="4871" width="40" style="187" customWidth="1"/>
    <col min="4872" max="4872" width="18.6640625" style="187" bestFit="1" customWidth="1"/>
    <col min="4873" max="5120" width="9.1640625" style="187"/>
    <col min="5121" max="5121" width="22.1640625" style="187" customWidth="1"/>
    <col min="5122" max="5122" width="45.33203125" style="187" customWidth="1"/>
    <col min="5123" max="5124" width="42" style="187" customWidth="1"/>
    <col min="5125" max="5125" width="41.33203125" style="187" customWidth="1"/>
    <col min="5126" max="5126" width="37.33203125" style="187" customWidth="1"/>
    <col min="5127" max="5127" width="40" style="187" customWidth="1"/>
    <col min="5128" max="5128" width="18.6640625" style="187" bestFit="1" customWidth="1"/>
    <col min="5129" max="5376" width="9.1640625" style="187"/>
    <col min="5377" max="5377" width="22.1640625" style="187" customWidth="1"/>
    <col min="5378" max="5378" width="45.33203125" style="187" customWidth="1"/>
    <col min="5379" max="5380" width="42" style="187" customWidth="1"/>
    <col min="5381" max="5381" width="41.33203125" style="187" customWidth="1"/>
    <col min="5382" max="5382" width="37.33203125" style="187" customWidth="1"/>
    <col min="5383" max="5383" width="40" style="187" customWidth="1"/>
    <col min="5384" max="5384" width="18.6640625" style="187" bestFit="1" customWidth="1"/>
    <col min="5385" max="5632" width="9.1640625" style="187"/>
    <col min="5633" max="5633" width="22.1640625" style="187" customWidth="1"/>
    <col min="5634" max="5634" width="45.33203125" style="187" customWidth="1"/>
    <col min="5635" max="5636" width="42" style="187" customWidth="1"/>
    <col min="5637" max="5637" width="41.33203125" style="187" customWidth="1"/>
    <col min="5638" max="5638" width="37.33203125" style="187" customWidth="1"/>
    <col min="5639" max="5639" width="40" style="187" customWidth="1"/>
    <col min="5640" max="5640" width="18.6640625" style="187" bestFit="1" customWidth="1"/>
    <col min="5641" max="5888" width="9.1640625" style="187"/>
    <col min="5889" max="5889" width="22.1640625" style="187" customWidth="1"/>
    <col min="5890" max="5890" width="45.33203125" style="187" customWidth="1"/>
    <col min="5891" max="5892" width="42" style="187" customWidth="1"/>
    <col min="5893" max="5893" width="41.33203125" style="187" customWidth="1"/>
    <col min="5894" max="5894" width="37.33203125" style="187" customWidth="1"/>
    <col min="5895" max="5895" width="40" style="187" customWidth="1"/>
    <col min="5896" max="5896" width="18.6640625" style="187" bestFit="1" customWidth="1"/>
    <col min="5897" max="6144" width="9.1640625" style="187"/>
    <col min="6145" max="6145" width="22.1640625" style="187" customWidth="1"/>
    <col min="6146" max="6146" width="45.33203125" style="187" customWidth="1"/>
    <col min="6147" max="6148" width="42" style="187" customWidth="1"/>
    <col min="6149" max="6149" width="41.33203125" style="187" customWidth="1"/>
    <col min="6150" max="6150" width="37.33203125" style="187" customWidth="1"/>
    <col min="6151" max="6151" width="40" style="187" customWidth="1"/>
    <col min="6152" max="6152" width="18.6640625" style="187" bestFit="1" customWidth="1"/>
    <col min="6153" max="6400" width="9.1640625" style="187"/>
    <col min="6401" max="6401" width="22.1640625" style="187" customWidth="1"/>
    <col min="6402" max="6402" width="45.33203125" style="187" customWidth="1"/>
    <col min="6403" max="6404" width="42" style="187" customWidth="1"/>
    <col min="6405" max="6405" width="41.33203125" style="187" customWidth="1"/>
    <col min="6406" max="6406" width="37.33203125" style="187" customWidth="1"/>
    <col min="6407" max="6407" width="40" style="187" customWidth="1"/>
    <col min="6408" max="6408" width="18.6640625" style="187" bestFit="1" customWidth="1"/>
    <col min="6409" max="6656" width="9.1640625" style="187"/>
    <col min="6657" max="6657" width="22.1640625" style="187" customWidth="1"/>
    <col min="6658" max="6658" width="45.33203125" style="187" customWidth="1"/>
    <col min="6659" max="6660" width="42" style="187" customWidth="1"/>
    <col min="6661" max="6661" width="41.33203125" style="187" customWidth="1"/>
    <col min="6662" max="6662" width="37.33203125" style="187" customWidth="1"/>
    <col min="6663" max="6663" width="40" style="187" customWidth="1"/>
    <col min="6664" max="6664" width="18.6640625" style="187" bestFit="1" customWidth="1"/>
    <col min="6665" max="6912" width="9.1640625" style="187"/>
    <col min="6913" max="6913" width="22.1640625" style="187" customWidth="1"/>
    <col min="6914" max="6914" width="45.33203125" style="187" customWidth="1"/>
    <col min="6915" max="6916" width="42" style="187" customWidth="1"/>
    <col min="6917" max="6917" width="41.33203125" style="187" customWidth="1"/>
    <col min="6918" max="6918" width="37.33203125" style="187" customWidth="1"/>
    <col min="6919" max="6919" width="40" style="187" customWidth="1"/>
    <col min="6920" max="6920" width="18.6640625" style="187" bestFit="1" customWidth="1"/>
    <col min="6921" max="7168" width="9.1640625" style="187"/>
    <col min="7169" max="7169" width="22.1640625" style="187" customWidth="1"/>
    <col min="7170" max="7170" width="45.33203125" style="187" customWidth="1"/>
    <col min="7171" max="7172" width="42" style="187" customWidth="1"/>
    <col min="7173" max="7173" width="41.33203125" style="187" customWidth="1"/>
    <col min="7174" max="7174" width="37.33203125" style="187" customWidth="1"/>
    <col min="7175" max="7175" width="40" style="187" customWidth="1"/>
    <col min="7176" max="7176" width="18.6640625" style="187" bestFit="1" customWidth="1"/>
    <col min="7177" max="7424" width="9.1640625" style="187"/>
    <col min="7425" max="7425" width="22.1640625" style="187" customWidth="1"/>
    <col min="7426" max="7426" width="45.33203125" style="187" customWidth="1"/>
    <col min="7427" max="7428" width="42" style="187" customWidth="1"/>
    <col min="7429" max="7429" width="41.33203125" style="187" customWidth="1"/>
    <col min="7430" max="7430" width="37.33203125" style="187" customWidth="1"/>
    <col min="7431" max="7431" width="40" style="187" customWidth="1"/>
    <col min="7432" max="7432" width="18.6640625" style="187" bestFit="1" customWidth="1"/>
    <col min="7433" max="7680" width="9.1640625" style="187"/>
    <col min="7681" max="7681" width="22.1640625" style="187" customWidth="1"/>
    <col min="7682" max="7682" width="45.33203125" style="187" customWidth="1"/>
    <col min="7683" max="7684" width="42" style="187" customWidth="1"/>
    <col min="7685" max="7685" width="41.33203125" style="187" customWidth="1"/>
    <col min="7686" max="7686" width="37.33203125" style="187" customWidth="1"/>
    <col min="7687" max="7687" width="40" style="187" customWidth="1"/>
    <col min="7688" max="7688" width="18.6640625" style="187" bestFit="1" customWidth="1"/>
    <col min="7689" max="7936" width="9.1640625" style="187"/>
    <col min="7937" max="7937" width="22.1640625" style="187" customWidth="1"/>
    <col min="7938" max="7938" width="45.33203125" style="187" customWidth="1"/>
    <col min="7939" max="7940" width="42" style="187" customWidth="1"/>
    <col min="7941" max="7941" width="41.33203125" style="187" customWidth="1"/>
    <col min="7942" max="7942" width="37.33203125" style="187" customWidth="1"/>
    <col min="7943" max="7943" width="40" style="187" customWidth="1"/>
    <col min="7944" max="7944" width="18.6640625" style="187" bestFit="1" customWidth="1"/>
    <col min="7945" max="8192" width="9.1640625" style="187"/>
    <col min="8193" max="8193" width="22.1640625" style="187" customWidth="1"/>
    <col min="8194" max="8194" width="45.33203125" style="187" customWidth="1"/>
    <col min="8195" max="8196" width="42" style="187" customWidth="1"/>
    <col min="8197" max="8197" width="41.33203125" style="187" customWidth="1"/>
    <col min="8198" max="8198" width="37.33203125" style="187" customWidth="1"/>
    <col min="8199" max="8199" width="40" style="187" customWidth="1"/>
    <col min="8200" max="8200" width="18.6640625" style="187" bestFit="1" customWidth="1"/>
    <col min="8201" max="8448" width="9.1640625" style="187"/>
    <col min="8449" max="8449" width="22.1640625" style="187" customWidth="1"/>
    <col min="8450" max="8450" width="45.33203125" style="187" customWidth="1"/>
    <col min="8451" max="8452" width="42" style="187" customWidth="1"/>
    <col min="8453" max="8453" width="41.33203125" style="187" customWidth="1"/>
    <col min="8454" max="8454" width="37.33203125" style="187" customWidth="1"/>
    <col min="8455" max="8455" width="40" style="187" customWidth="1"/>
    <col min="8456" max="8456" width="18.6640625" style="187" bestFit="1" customWidth="1"/>
    <col min="8457" max="8704" width="9.1640625" style="187"/>
    <col min="8705" max="8705" width="22.1640625" style="187" customWidth="1"/>
    <col min="8706" max="8706" width="45.33203125" style="187" customWidth="1"/>
    <col min="8707" max="8708" width="42" style="187" customWidth="1"/>
    <col min="8709" max="8709" width="41.33203125" style="187" customWidth="1"/>
    <col min="8710" max="8710" width="37.33203125" style="187" customWidth="1"/>
    <col min="8711" max="8711" width="40" style="187" customWidth="1"/>
    <col min="8712" max="8712" width="18.6640625" style="187" bestFit="1" customWidth="1"/>
    <col min="8713" max="8960" width="9.1640625" style="187"/>
    <col min="8961" max="8961" width="22.1640625" style="187" customWidth="1"/>
    <col min="8962" max="8962" width="45.33203125" style="187" customWidth="1"/>
    <col min="8963" max="8964" width="42" style="187" customWidth="1"/>
    <col min="8965" max="8965" width="41.33203125" style="187" customWidth="1"/>
    <col min="8966" max="8966" width="37.33203125" style="187" customWidth="1"/>
    <col min="8967" max="8967" width="40" style="187" customWidth="1"/>
    <col min="8968" max="8968" width="18.6640625" style="187" bestFit="1" customWidth="1"/>
    <col min="8969" max="9216" width="9.1640625" style="187"/>
    <col min="9217" max="9217" width="22.1640625" style="187" customWidth="1"/>
    <col min="9218" max="9218" width="45.33203125" style="187" customWidth="1"/>
    <col min="9219" max="9220" width="42" style="187" customWidth="1"/>
    <col min="9221" max="9221" width="41.33203125" style="187" customWidth="1"/>
    <col min="9222" max="9222" width="37.33203125" style="187" customWidth="1"/>
    <col min="9223" max="9223" width="40" style="187" customWidth="1"/>
    <col min="9224" max="9224" width="18.6640625" style="187" bestFit="1" customWidth="1"/>
    <col min="9225" max="9472" width="9.1640625" style="187"/>
    <col min="9473" max="9473" width="22.1640625" style="187" customWidth="1"/>
    <col min="9474" max="9474" width="45.33203125" style="187" customWidth="1"/>
    <col min="9475" max="9476" width="42" style="187" customWidth="1"/>
    <col min="9477" max="9477" width="41.33203125" style="187" customWidth="1"/>
    <col min="9478" max="9478" width="37.33203125" style="187" customWidth="1"/>
    <col min="9479" max="9479" width="40" style="187" customWidth="1"/>
    <col min="9480" max="9480" width="18.6640625" style="187" bestFit="1" customWidth="1"/>
    <col min="9481" max="9728" width="9.1640625" style="187"/>
    <col min="9729" max="9729" width="22.1640625" style="187" customWidth="1"/>
    <col min="9730" max="9730" width="45.33203125" style="187" customWidth="1"/>
    <col min="9731" max="9732" width="42" style="187" customWidth="1"/>
    <col min="9733" max="9733" width="41.33203125" style="187" customWidth="1"/>
    <col min="9734" max="9734" width="37.33203125" style="187" customWidth="1"/>
    <col min="9735" max="9735" width="40" style="187" customWidth="1"/>
    <col min="9736" max="9736" width="18.6640625" style="187" bestFit="1" customWidth="1"/>
    <col min="9737" max="9984" width="9.1640625" style="187"/>
    <col min="9985" max="9985" width="22.1640625" style="187" customWidth="1"/>
    <col min="9986" max="9986" width="45.33203125" style="187" customWidth="1"/>
    <col min="9987" max="9988" width="42" style="187" customWidth="1"/>
    <col min="9989" max="9989" width="41.33203125" style="187" customWidth="1"/>
    <col min="9990" max="9990" width="37.33203125" style="187" customWidth="1"/>
    <col min="9991" max="9991" width="40" style="187" customWidth="1"/>
    <col min="9992" max="9992" width="18.6640625" style="187" bestFit="1" customWidth="1"/>
    <col min="9993" max="10240" width="9.1640625" style="187"/>
    <col min="10241" max="10241" width="22.1640625" style="187" customWidth="1"/>
    <col min="10242" max="10242" width="45.33203125" style="187" customWidth="1"/>
    <col min="10243" max="10244" width="42" style="187" customWidth="1"/>
    <col min="10245" max="10245" width="41.33203125" style="187" customWidth="1"/>
    <col min="10246" max="10246" width="37.33203125" style="187" customWidth="1"/>
    <col min="10247" max="10247" width="40" style="187" customWidth="1"/>
    <col min="10248" max="10248" width="18.6640625" style="187" bestFit="1" customWidth="1"/>
    <col min="10249" max="10496" width="9.1640625" style="187"/>
    <col min="10497" max="10497" width="22.1640625" style="187" customWidth="1"/>
    <col min="10498" max="10498" width="45.33203125" style="187" customWidth="1"/>
    <col min="10499" max="10500" width="42" style="187" customWidth="1"/>
    <col min="10501" max="10501" width="41.33203125" style="187" customWidth="1"/>
    <col min="10502" max="10502" width="37.33203125" style="187" customWidth="1"/>
    <col min="10503" max="10503" width="40" style="187" customWidth="1"/>
    <col min="10504" max="10504" width="18.6640625" style="187" bestFit="1" customWidth="1"/>
    <col min="10505" max="10752" width="9.1640625" style="187"/>
    <col min="10753" max="10753" width="22.1640625" style="187" customWidth="1"/>
    <col min="10754" max="10754" width="45.33203125" style="187" customWidth="1"/>
    <col min="10755" max="10756" width="42" style="187" customWidth="1"/>
    <col min="10757" max="10757" width="41.33203125" style="187" customWidth="1"/>
    <col min="10758" max="10758" width="37.33203125" style="187" customWidth="1"/>
    <col min="10759" max="10759" width="40" style="187" customWidth="1"/>
    <col min="10760" max="10760" width="18.6640625" style="187" bestFit="1" customWidth="1"/>
    <col min="10761" max="11008" width="9.1640625" style="187"/>
    <col min="11009" max="11009" width="22.1640625" style="187" customWidth="1"/>
    <col min="11010" max="11010" width="45.33203125" style="187" customWidth="1"/>
    <col min="11011" max="11012" width="42" style="187" customWidth="1"/>
    <col min="11013" max="11013" width="41.33203125" style="187" customWidth="1"/>
    <col min="11014" max="11014" width="37.33203125" style="187" customWidth="1"/>
    <col min="11015" max="11015" width="40" style="187" customWidth="1"/>
    <col min="11016" max="11016" width="18.6640625" style="187" bestFit="1" customWidth="1"/>
    <col min="11017" max="11264" width="9.1640625" style="187"/>
    <col min="11265" max="11265" width="22.1640625" style="187" customWidth="1"/>
    <col min="11266" max="11266" width="45.33203125" style="187" customWidth="1"/>
    <col min="11267" max="11268" width="42" style="187" customWidth="1"/>
    <col min="11269" max="11269" width="41.33203125" style="187" customWidth="1"/>
    <col min="11270" max="11270" width="37.33203125" style="187" customWidth="1"/>
    <col min="11271" max="11271" width="40" style="187" customWidth="1"/>
    <col min="11272" max="11272" width="18.6640625" style="187" bestFit="1" customWidth="1"/>
    <col min="11273" max="11520" width="9.1640625" style="187"/>
    <col min="11521" max="11521" width="22.1640625" style="187" customWidth="1"/>
    <col min="11522" max="11522" width="45.33203125" style="187" customWidth="1"/>
    <col min="11523" max="11524" width="42" style="187" customWidth="1"/>
    <col min="11525" max="11525" width="41.33203125" style="187" customWidth="1"/>
    <col min="11526" max="11526" width="37.33203125" style="187" customWidth="1"/>
    <col min="11527" max="11527" width="40" style="187" customWidth="1"/>
    <col min="11528" max="11528" width="18.6640625" style="187" bestFit="1" customWidth="1"/>
    <col min="11529" max="11776" width="9.1640625" style="187"/>
    <col min="11777" max="11777" width="22.1640625" style="187" customWidth="1"/>
    <col min="11778" max="11778" width="45.33203125" style="187" customWidth="1"/>
    <col min="11779" max="11780" width="42" style="187" customWidth="1"/>
    <col min="11781" max="11781" width="41.33203125" style="187" customWidth="1"/>
    <col min="11782" max="11782" width="37.33203125" style="187" customWidth="1"/>
    <col min="11783" max="11783" width="40" style="187" customWidth="1"/>
    <col min="11784" max="11784" width="18.6640625" style="187" bestFit="1" customWidth="1"/>
    <col min="11785" max="12032" width="9.1640625" style="187"/>
    <col min="12033" max="12033" width="22.1640625" style="187" customWidth="1"/>
    <col min="12034" max="12034" width="45.33203125" style="187" customWidth="1"/>
    <col min="12035" max="12036" width="42" style="187" customWidth="1"/>
    <col min="12037" max="12037" width="41.33203125" style="187" customWidth="1"/>
    <col min="12038" max="12038" width="37.33203125" style="187" customWidth="1"/>
    <col min="12039" max="12039" width="40" style="187" customWidth="1"/>
    <col min="12040" max="12040" width="18.6640625" style="187" bestFit="1" customWidth="1"/>
    <col min="12041" max="12288" width="9.1640625" style="187"/>
    <col min="12289" max="12289" width="22.1640625" style="187" customWidth="1"/>
    <col min="12290" max="12290" width="45.33203125" style="187" customWidth="1"/>
    <col min="12291" max="12292" width="42" style="187" customWidth="1"/>
    <col min="12293" max="12293" width="41.33203125" style="187" customWidth="1"/>
    <col min="12294" max="12294" width="37.33203125" style="187" customWidth="1"/>
    <col min="12295" max="12295" width="40" style="187" customWidth="1"/>
    <col min="12296" max="12296" width="18.6640625" style="187" bestFit="1" customWidth="1"/>
    <col min="12297" max="12544" width="9.1640625" style="187"/>
    <col min="12545" max="12545" width="22.1640625" style="187" customWidth="1"/>
    <col min="12546" max="12546" width="45.33203125" style="187" customWidth="1"/>
    <col min="12547" max="12548" width="42" style="187" customWidth="1"/>
    <col min="12549" max="12549" width="41.33203125" style="187" customWidth="1"/>
    <col min="12550" max="12550" width="37.33203125" style="187" customWidth="1"/>
    <col min="12551" max="12551" width="40" style="187" customWidth="1"/>
    <col min="12552" max="12552" width="18.6640625" style="187" bestFit="1" customWidth="1"/>
    <col min="12553" max="12800" width="9.1640625" style="187"/>
    <col min="12801" max="12801" width="22.1640625" style="187" customWidth="1"/>
    <col min="12802" max="12802" width="45.33203125" style="187" customWidth="1"/>
    <col min="12803" max="12804" width="42" style="187" customWidth="1"/>
    <col min="12805" max="12805" width="41.33203125" style="187" customWidth="1"/>
    <col min="12806" max="12806" width="37.33203125" style="187" customWidth="1"/>
    <col min="12807" max="12807" width="40" style="187" customWidth="1"/>
    <col min="12808" max="12808" width="18.6640625" style="187" bestFit="1" customWidth="1"/>
    <col min="12809" max="13056" width="9.1640625" style="187"/>
    <col min="13057" max="13057" width="22.1640625" style="187" customWidth="1"/>
    <col min="13058" max="13058" width="45.33203125" style="187" customWidth="1"/>
    <col min="13059" max="13060" width="42" style="187" customWidth="1"/>
    <col min="13061" max="13061" width="41.33203125" style="187" customWidth="1"/>
    <col min="13062" max="13062" width="37.33203125" style="187" customWidth="1"/>
    <col min="13063" max="13063" width="40" style="187" customWidth="1"/>
    <col min="13064" max="13064" width="18.6640625" style="187" bestFit="1" customWidth="1"/>
    <col min="13065" max="13312" width="9.1640625" style="187"/>
    <col min="13313" max="13313" width="22.1640625" style="187" customWidth="1"/>
    <col min="13314" max="13314" width="45.33203125" style="187" customWidth="1"/>
    <col min="13315" max="13316" width="42" style="187" customWidth="1"/>
    <col min="13317" max="13317" width="41.33203125" style="187" customWidth="1"/>
    <col min="13318" max="13318" width="37.33203125" style="187" customWidth="1"/>
    <col min="13319" max="13319" width="40" style="187" customWidth="1"/>
    <col min="13320" max="13320" width="18.6640625" style="187" bestFit="1" customWidth="1"/>
    <col min="13321" max="13568" width="9.1640625" style="187"/>
    <col min="13569" max="13569" width="22.1640625" style="187" customWidth="1"/>
    <col min="13570" max="13570" width="45.33203125" style="187" customWidth="1"/>
    <col min="13571" max="13572" width="42" style="187" customWidth="1"/>
    <col min="13573" max="13573" width="41.33203125" style="187" customWidth="1"/>
    <col min="13574" max="13574" width="37.33203125" style="187" customWidth="1"/>
    <col min="13575" max="13575" width="40" style="187" customWidth="1"/>
    <col min="13576" max="13576" width="18.6640625" style="187" bestFit="1" customWidth="1"/>
    <col min="13577" max="13824" width="9.1640625" style="187"/>
    <col min="13825" max="13825" width="22.1640625" style="187" customWidth="1"/>
    <col min="13826" max="13826" width="45.33203125" style="187" customWidth="1"/>
    <col min="13827" max="13828" width="42" style="187" customWidth="1"/>
    <col min="13829" max="13829" width="41.33203125" style="187" customWidth="1"/>
    <col min="13830" max="13830" width="37.33203125" style="187" customWidth="1"/>
    <col min="13831" max="13831" width="40" style="187" customWidth="1"/>
    <col min="13832" max="13832" width="18.6640625" style="187" bestFit="1" customWidth="1"/>
    <col min="13833" max="14080" width="9.1640625" style="187"/>
    <col min="14081" max="14081" width="22.1640625" style="187" customWidth="1"/>
    <col min="14082" max="14082" width="45.33203125" style="187" customWidth="1"/>
    <col min="14083" max="14084" width="42" style="187" customWidth="1"/>
    <col min="14085" max="14085" width="41.33203125" style="187" customWidth="1"/>
    <col min="14086" max="14086" width="37.33203125" style="187" customWidth="1"/>
    <col min="14087" max="14087" width="40" style="187" customWidth="1"/>
    <col min="14088" max="14088" width="18.6640625" style="187" bestFit="1" customWidth="1"/>
    <col min="14089" max="14336" width="9.1640625" style="187"/>
    <col min="14337" max="14337" width="22.1640625" style="187" customWidth="1"/>
    <col min="14338" max="14338" width="45.33203125" style="187" customWidth="1"/>
    <col min="14339" max="14340" width="42" style="187" customWidth="1"/>
    <col min="14341" max="14341" width="41.33203125" style="187" customWidth="1"/>
    <col min="14342" max="14342" width="37.33203125" style="187" customWidth="1"/>
    <col min="14343" max="14343" width="40" style="187" customWidth="1"/>
    <col min="14344" max="14344" width="18.6640625" style="187" bestFit="1" customWidth="1"/>
    <col min="14345" max="14592" width="9.1640625" style="187"/>
    <col min="14593" max="14593" width="22.1640625" style="187" customWidth="1"/>
    <col min="14594" max="14594" width="45.33203125" style="187" customWidth="1"/>
    <col min="14595" max="14596" width="42" style="187" customWidth="1"/>
    <col min="14597" max="14597" width="41.33203125" style="187" customWidth="1"/>
    <col min="14598" max="14598" width="37.33203125" style="187" customWidth="1"/>
    <col min="14599" max="14599" width="40" style="187" customWidth="1"/>
    <col min="14600" max="14600" width="18.6640625" style="187" bestFit="1" customWidth="1"/>
    <col min="14601" max="14848" width="9.1640625" style="187"/>
    <col min="14849" max="14849" width="22.1640625" style="187" customWidth="1"/>
    <col min="14850" max="14850" width="45.33203125" style="187" customWidth="1"/>
    <col min="14851" max="14852" width="42" style="187" customWidth="1"/>
    <col min="14853" max="14853" width="41.33203125" style="187" customWidth="1"/>
    <col min="14854" max="14854" width="37.33203125" style="187" customWidth="1"/>
    <col min="14855" max="14855" width="40" style="187" customWidth="1"/>
    <col min="14856" max="14856" width="18.6640625" style="187" bestFit="1" customWidth="1"/>
    <col min="14857" max="15104" width="9.1640625" style="187"/>
    <col min="15105" max="15105" width="22.1640625" style="187" customWidth="1"/>
    <col min="15106" max="15106" width="45.33203125" style="187" customWidth="1"/>
    <col min="15107" max="15108" width="42" style="187" customWidth="1"/>
    <col min="15109" max="15109" width="41.33203125" style="187" customWidth="1"/>
    <col min="15110" max="15110" width="37.33203125" style="187" customWidth="1"/>
    <col min="15111" max="15111" width="40" style="187" customWidth="1"/>
    <col min="15112" max="15112" width="18.6640625" style="187" bestFit="1" customWidth="1"/>
    <col min="15113" max="15360" width="9.1640625" style="187"/>
    <col min="15361" max="15361" width="22.1640625" style="187" customWidth="1"/>
    <col min="15362" max="15362" width="45.33203125" style="187" customWidth="1"/>
    <col min="15363" max="15364" width="42" style="187" customWidth="1"/>
    <col min="15365" max="15365" width="41.33203125" style="187" customWidth="1"/>
    <col min="15366" max="15366" width="37.33203125" style="187" customWidth="1"/>
    <col min="15367" max="15367" width="40" style="187" customWidth="1"/>
    <col min="15368" max="15368" width="18.6640625" style="187" bestFit="1" customWidth="1"/>
    <col min="15369" max="15616" width="9.1640625" style="187"/>
    <col min="15617" max="15617" width="22.1640625" style="187" customWidth="1"/>
    <col min="15618" max="15618" width="45.33203125" style="187" customWidth="1"/>
    <col min="15619" max="15620" width="42" style="187" customWidth="1"/>
    <col min="15621" max="15621" width="41.33203125" style="187" customWidth="1"/>
    <col min="15622" max="15622" width="37.33203125" style="187" customWidth="1"/>
    <col min="15623" max="15623" width="40" style="187" customWidth="1"/>
    <col min="15624" max="15624" width="18.6640625" style="187" bestFit="1" customWidth="1"/>
    <col min="15625" max="15872" width="9.1640625" style="187"/>
    <col min="15873" max="15873" width="22.1640625" style="187" customWidth="1"/>
    <col min="15874" max="15874" width="45.33203125" style="187" customWidth="1"/>
    <col min="15875" max="15876" width="42" style="187" customWidth="1"/>
    <col min="15877" max="15877" width="41.33203125" style="187" customWidth="1"/>
    <col min="15878" max="15878" width="37.33203125" style="187" customWidth="1"/>
    <col min="15879" max="15879" width="40" style="187" customWidth="1"/>
    <col min="15880" max="15880" width="18.6640625" style="187" bestFit="1" customWidth="1"/>
    <col min="15881" max="16128" width="9.1640625" style="187"/>
    <col min="16129" max="16129" width="22.1640625" style="187" customWidth="1"/>
    <col min="16130" max="16130" width="45.33203125" style="187" customWidth="1"/>
    <col min="16131" max="16132" width="42" style="187" customWidth="1"/>
    <col min="16133" max="16133" width="41.33203125" style="187" customWidth="1"/>
    <col min="16134" max="16134" width="37.33203125" style="187" customWidth="1"/>
    <col min="16135" max="16135" width="40" style="187" customWidth="1"/>
    <col min="16136" max="16136" width="18.6640625" style="187" bestFit="1" customWidth="1"/>
    <col min="16137" max="16384" width="9.1640625" style="187"/>
  </cols>
  <sheetData>
    <row r="1" spans="1:101" ht="16" x14ac:dyDescent="0.15">
      <c r="A1" s="416" t="s">
        <v>0</v>
      </c>
      <c r="B1" s="417"/>
      <c r="C1" s="489">
        <f>'Tender Cover Sheet'!C12</f>
        <v>0</v>
      </c>
      <c r="D1" s="490"/>
      <c r="E1" s="178"/>
      <c r="F1" s="179"/>
      <c r="G1" s="179"/>
      <c r="H1" s="180"/>
      <c r="I1" s="180"/>
      <c r="J1" s="181"/>
      <c r="K1" s="182"/>
      <c r="L1" s="183"/>
      <c r="M1" s="184"/>
      <c r="N1" s="180"/>
      <c r="O1" s="185"/>
      <c r="P1" s="184"/>
      <c r="Q1" s="186"/>
      <c r="R1" s="180"/>
      <c r="S1" s="180"/>
      <c r="T1" s="180"/>
      <c r="U1" s="180"/>
      <c r="V1" s="180"/>
      <c r="W1" s="180"/>
      <c r="X1" s="180"/>
      <c r="Y1" s="180"/>
      <c r="Z1" s="180"/>
      <c r="AA1" s="180"/>
      <c r="AB1" s="180"/>
      <c r="AC1" s="180"/>
      <c r="AD1" s="180"/>
      <c r="AE1" s="180"/>
      <c r="AF1" s="180"/>
      <c r="AG1" s="180"/>
      <c r="AH1" s="180"/>
      <c r="AI1" s="180"/>
      <c r="AJ1" s="180"/>
      <c r="AK1" s="180"/>
      <c r="AL1" s="180"/>
      <c r="AM1" s="180"/>
      <c r="AN1" s="180"/>
      <c r="AO1" s="180"/>
      <c r="AP1" s="180"/>
      <c r="AQ1" s="180"/>
      <c r="AR1" s="180"/>
      <c r="AS1" s="180"/>
      <c r="AT1" s="180"/>
      <c r="AU1" s="180"/>
      <c r="AV1" s="180"/>
      <c r="AW1" s="180"/>
      <c r="AX1" s="180"/>
      <c r="AY1" s="180"/>
      <c r="AZ1" s="180"/>
      <c r="BA1" s="180"/>
      <c r="BB1" s="180"/>
      <c r="BC1" s="180"/>
      <c r="BD1" s="180"/>
      <c r="BE1" s="180"/>
      <c r="BF1" s="180"/>
      <c r="BG1" s="180"/>
      <c r="BH1" s="180"/>
      <c r="BI1" s="180"/>
      <c r="BJ1" s="180"/>
      <c r="BK1" s="180"/>
      <c r="BL1" s="180"/>
      <c r="BM1" s="180"/>
      <c r="BN1" s="180"/>
      <c r="BO1" s="180"/>
      <c r="BP1" s="180"/>
      <c r="BQ1" s="180"/>
      <c r="BR1" s="180"/>
      <c r="BS1" s="180"/>
      <c r="BT1" s="180"/>
      <c r="BU1" s="180"/>
      <c r="BV1" s="180"/>
      <c r="BW1" s="180"/>
      <c r="BX1" s="180"/>
      <c r="BY1" s="180"/>
      <c r="BZ1" s="180"/>
      <c r="CA1" s="180"/>
      <c r="CB1" s="180"/>
      <c r="CC1" s="180"/>
      <c r="CD1" s="180"/>
      <c r="CE1" s="180"/>
      <c r="CF1" s="180"/>
      <c r="CG1" s="180"/>
      <c r="CH1" s="180"/>
      <c r="CI1" s="180"/>
      <c r="CJ1" s="180"/>
      <c r="CK1" s="180"/>
      <c r="CL1" s="180"/>
      <c r="CM1" s="180"/>
      <c r="CN1" s="180"/>
      <c r="CO1" s="180"/>
      <c r="CP1" s="180"/>
      <c r="CQ1" s="180"/>
      <c r="CR1" s="180"/>
      <c r="CS1" s="180"/>
      <c r="CT1" s="180"/>
      <c r="CU1" s="180"/>
      <c r="CV1" s="180"/>
      <c r="CW1" s="180"/>
    </row>
    <row r="2" spans="1:101" ht="104" customHeight="1" x14ac:dyDescent="0.15">
      <c r="A2" s="416" t="s">
        <v>1</v>
      </c>
      <c r="B2" s="417"/>
      <c r="C2" s="491" t="str">
        <f>'Tender Cover Sheet'!C14</f>
        <v>STANDARDISATION, RATIONALISATION AND TESTING OF MEDIUM VOLTAGE RING MAIN UNITS (RMUS) AND RMUS WITH INTERGRATED CONTROL PLANT SOLUTION CONSISTING OF REMOTE TERMINAL UNITS (RTU) AND DEFINED PROTECTION SYSTEMS</v>
      </c>
      <c r="D2" s="492"/>
      <c r="E2" s="179"/>
      <c r="F2" s="179"/>
      <c r="G2" s="179"/>
      <c r="H2" s="180"/>
      <c r="I2" s="188"/>
      <c r="J2" s="189"/>
      <c r="K2" s="74"/>
      <c r="L2" s="183"/>
      <c r="M2" s="184"/>
      <c r="N2" s="180"/>
      <c r="O2" s="185"/>
      <c r="P2" s="184"/>
      <c r="Q2" s="186"/>
      <c r="R2" s="180"/>
      <c r="S2" s="180"/>
      <c r="T2" s="180"/>
      <c r="U2" s="180"/>
      <c r="V2" s="180"/>
      <c r="W2" s="180"/>
      <c r="X2" s="180"/>
      <c r="Y2" s="180"/>
      <c r="Z2" s="180"/>
      <c r="AA2" s="180"/>
      <c r="AB2" s="180"/>
      <c r="AC2" s="180"/>
      <c r="AD2" s="180"/>
      <c r="AE2" s="180"/>
      <c r="AF2" s="180"/>
      <c r="AG2" s="180"/>
      <c r="AH2" s="180"/>
      <c r="AI2" s="180"/>
      <c r="AJ2" s="180"/>
      <c r="AK2" s="180"/>
      <c r="AL2" s="180"/>
      <c r="AM2" s="180"/>
      <c r="AN2" s="180"/>
      <c r="AO2" s="180"/>
      <c r="AP2" s="180"/>
      <c r="AQ2" s="180"/>
      <c r="AR2" s="180"/>
      <c r="AS2" s="180"/>
      <c r="AT2" s="180"/>
      <c r="AU2" s="180"/>
      <c r="AV2" s="180"/>
      <c r="AW2" s="180"/>
      <c r="AX2" s="180"/>
      <c r="AY2" s="180"/>
      <c r="AZ2" s="180"/>
      <c r="BA2" s="180"/>
      <c r="BB2" s="180"/>
      <c r="BC2" s="180"/>
      <c r="BD2" s="180"/>
      <c r="BE2" s="180"/>
      <c r="BF2" s="180"/>
      <c r="BG2" s="180"/>
      <c r="BH2" s="180"/>
      <c r="BI2" s="180"/>
      <c r="BJ2" s="180"/>
      <c r="BK2" s="180"/>
      <c r="BL2" s="180"/>
      <c r="BM2" s="180"/>
      <c r="BN2" s="180"/>
      <c r="BO2" s="180"/>
      <c r="BP2" s="180"/>
      <c r="BQ2" s="180"/>
      <c r="BR2" s="180"/>
      <c r="BS2" s="180"/>
      <c r="BT2" s="180"/>
      <c r="BU2" s="180"/>
      <c r="BV2" s="180"/>
      <c r="BW2" s="180"/>
      <c r="BX2" s="180"/>
      <c r="BY2" s="180"/>
      <c r="BZ2" s="180"/>
      <c r="CA2" s="180"/>
      <c r="CB2" s="180"/>
      <c r="CC2" s="180"/>
      <c r="CD2" s="180"/>
      <c r="CE2" s="180"/>
      <c r="CF2" s="180"/>
      <c r="CG2" s="180"/>
      <c r="CH2" s="180"/>
      <c r="CI2" s="180"/>
      <c r="CJ2" s="180"/>
      <c r="CK2" s="180"/>
      <c r="CL2" s="180"/>
      <c r="CM2" s="180"/>
      <c r="CN2" s="180"/>
      <c r="CO2" s="180"/>
      <c r="CP2" s="180"/>
      <c r="CQ2" s="180"/>
      <c r="CR2" s="180"/>
      <c r="CS2" s="180"/>
      <c r="CT2" s="180"/>
      <c r="CU2" s="180"/>
      <c r="CV2" s="180"/>
      <c r="CW2" s="180"/>
    </row>
    <row r="3" spans="1:101" ht="16" x14ac:dyDescent="0.15">
      <c r="A3" s="416" t="s">
        <v>2</v>
      </c>
      <c r="B3" s="417"/>
      <c r="C3" s="489">
        <f>'Tender Cover Sheet'!C16</f>
        <v>0</v>
      </c>
      <c r="D3" s="490"/>
      <c r="E3" s="179"/>
      <c r="F3" s="179"/>
      <c r="G3" s="179"/>
      <c r="H3" s="180"/>
      <c r="I3" s="188"/>
      <c r="J3" s="189"/>
      <c r="K3" s="74"/>
      <c r="L3" s="183"/>
      <c r="M3" s="184"/>
      <c r="N3" s="180"/>
      <c r="O3" s="185"/>
      <c r="P3" s="184"/>
      <c r="Q3" s="186"/>
      <c r="R3" s="180"/>
      <c r="S3" s="180"/>
      <c r="T3" s="180"/>
      <c r="U3" s="180"/>
      <c r="V3" s="180"/>
      <c r="W3" s="180"/>
      <c r="X3" s="180"/>
      <c r="Y3" s="180"/>
      <c r="Z3" s="180"/>
      <c r="AA3" s="180"/>
      <c r="AB3" s="180"/>
      <c r="AC3" s="180"/>
      <c r="AD3" s="180"/>
      <c r="AE3" s="180"/>
      <c r="AF3" s="180"/>
      <c r="AG3" s="180"/>
      <c r="AH3" s="180"/>
      <c r="AI3" s="180"/>
      <c r="AJ3" s="180"/>
      <c r="AK3" s="180"/>
      <c r="AL3" s="180"/>
      <c r="AM3" s="180"/>
      <c r="AN3" s="180"/>
      <c r="AO3" s="180"/>
      <c r="AP3" s="180"/>
      <c r="AQ3" s="180"/>
      <c r="AR3" s="180"/>
      <c r="AS3" s="180"/>
      <c r="AT3" s="180"/>
      <c r="AU3" s="180"/>
      <c r="AV3" s="180"/>
      <c r="AW3" s="180"/>
      <c r="AX3" s="180"/>
      <c r="AY3" s="180"/>
      <c r="AZ3" s="180"/>
      <c r="BA3" s="180"/>
      <c r="BB3" s="180"/>
      <c r="BC3" s="180"/>
      <c r="BD3" s="180"/>
      <c r="BE3" s="180"/>
      <c r="BF3" s="180"/>
      <c r="BG3" s="180"/>
      <c r="BH3" s="180"/>
      <c r="BI3" s="180"/>
      <c r="BJ3" s="180"/>
      <c r="BK3" s="180"/>
      <c r="BL3" s="180"/>
      <c r="BM3" s="180"/>
      <c r="BN3" s="180"/>
      <c r="BO3" s="180"/>
      <c r="BP3" s="180"/>
      <c r="BQ3" s="180"/>
      <c r="BR3" s="180"/>
      <c r="BS3" s="180"/>
      <c r="BT3" s="180"/>
      <c r="BU3" s="180"/>
      <c r="BV3" s="180"/>
      <c r="BW3" s="180"/>
      <c r="BX3" s="180"/>
      <c r="BY3" s="180"/>
      <c r="BZ3" s="180"/>
      <c r="CA3" s="180"/>
      <c r="CB3" s="180"/>
      <c r="CC3" s="180"/>
      <c r="CD3" s="180"/>
      <c r="CE3" s="180"/>
      <c r="CF3" s="180"/>
      <c r="CG3" s="180"/>
      <c r="CH3" s="180"/>
      <c r="CI3" s="180"/>
      <c r="CJ3" s="180"/>
      <c r="CK3" s="180"/>
      <c r="CL3" s="180"/>
      <c r="CM3" s="180"/>
      <c r="CN3" s="180"/>
      <c r="CO3" s="180"/>
      <c r="CP3" s="180"/>
      <c r="CQ3" s="180"/>
      <c r="CR3" s="180"/>
      <c r="CS3" s="180"/>
      <c r="CT3" s="180"/>
      <c r="CU3" s="180"/>
      <c r="CV3" s="180"/>
      <c r="CW3" s="180"/>
    </row>
    <row r="4" spans="1:101" ht="16" x14ac:dyDescent="0.15">
      <c r="A4" s="416" t="s">
        <v>3</v>
      </c>
      <c r="B4" s="417"/>
      <c r="C4" s="489" t="str">
        <f>'Tender Cover Sheet'!C18</f>
        <v xml:space="preserve">Main Offer </v>
      </c>
      <c r="D4" s="490"/>
      <c r="E4" s="179"/>
      <c r="F4" s="179"/>
      <c r="G4" s="179"/>
      <c r="H4" s="180"/>
      <c r="I4" s="188"/>
      <c r="J4" s="189"/>
      <c r="K4" s="74"/>
      <c r="L4" s="183"/>
      <c r="M4" s="184"/>
      <c r="N4" s="180"/>
      <c r="O4" s="185"/>
      <c r="P4" s="184"/>
      <c r="Q4" s="186"/>
      <c r="R4" s="180"/>
      <c r="S4" s="180"/>
      <c r="T4" s="180"/>
      <c r="U4" s="180"/>
      <c r="V4" s="180"/>
      <c r="W4" s="180"/>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180"/>
      <c r="CH4" s="180"/>
      <c r="CI4" s="180"/>
      <c r="CJ4" s="180"/>
      <c r="CK4" s="180"/>
      <c r="CL4" s="180"/>
      <c r="CM4" s="180"/>
      <c r="CN4" s="180"/>
      <c r="CO4" s="180"/>
      <c r="CP4" s="180"/>
      <c r="CQ4" s="180"/>
      <c r="CR4" s="180"/>
      <c r="CS4" s="180"/>
      <c r="CT4" s="180"/>
      <c r="CU4" s="180"/>
      <c r="CV4" s="180"/>
      <c r="CW4" s="180"/>
    </row>
    <row r="5" spans="1:101" ht="16" x14ac:dyDescent="0.15">
      <c r="A5" s="190"/>
      <c r="B5" s="191"/>
      <c r="C5" s="192"/>
      <c r="D5" s="192"/>
      <c r="E5" s="179"/>
      <c r="F5" s="179"/>
      <c r="G5" s="179"/>
      <c r="H5" s="180"/>
      <c r="I5" s="188"/>
      <c r="J5" s="189"/>
      <c r="K5" s="74"/>
      <c r="L5" s="183"/>
      <c r="M5" s="184"/>
      <c r="N5" s="180"/>
      <c r="O5" s="185"/>
      <c r="P5" s="184"/>
      <c r="Q5" s="186"/>
      <c r="R5" s="180"/>
      <c r="S5" s="180"/>
      <c r="T5" s="180"/>
      <c r="U5" s="180"/>
      <c r="V5" s="180"/>
      <c r="W5" s="180"/>
      <c r="X5" s="180"/>
      <c r="Y5" s="180"/>
      <c r="Z5" s="180"/>
      <c r="AA5" s="180"/>
      <c r="AB5" s="180"/>
      <c r="AC5" s="180"/>
      <c r="AD5" s="180"/>
      <c r="AE5" s="180"/>
      <c r="AF5" s="180"/>
      <c r="AG5" s="180"/>
      <c r="AH5" s="180"/>
      <c r="AI5" s="180"/>
      <c r="AJ5" s="180"/>
      <c r="AK5" s="180"/>
      <c r="AL5" s="180"/>
      <c r="AM5" s="180"/>
      <c r="AN5" s="180"/>
      <c r="AO5" s="180"/>
      <c r="AP5" s="180"/>
      <c r="AQ5" s="180"/>
      <c r="AR5" s="180"/>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c r="BY5" s="180"/>
      <c r="BZ5" s="180"/>
      <c r="CA5" s="180"/>
      <c r="CB5" s="180"/>
      <c r="CC5" s="180"/>
      <c r="CD5" s="180"/>
      <c r="CE5" s="180"/>
      <c r="CF5" s="180"/>
      <c r="CG5" s="180"/>
      <c r="CH5" s="180"/>
      <c r="CI5" s="180"/>
      <c r="CJ5" s="180"/>
      <c r="CK5" s="180"/>
      <c r="CL5" s="180"/>
      <c r="CM5" s="180"/>
      <c r="CN5" s="180"/>
      <c r="CO5" s="180"/>
      <c r="CP5" s="180"/>
      <c r="CQ5" s="180"/>
      <c r="CR5" s="180"/>
      <c r="CS5" s="180"/>
      <c r="CT5" s="180"/>
      <c r="CU5" s="180"/>
      <c r="CV5" s="180"/>
      <c r="CW5" s="180"/>
    </row>
    <row r="6" spans="1:101" ht="16" x14ac:dyDescent="0.15">
      <c r="A6" s="190" t="s">
        <v>210</v>
      </c>
      <c r="B6" s="191"/>
      <c r="C6" s="192"/>
      <c r="D6" s="192"/>
      <c r="E6" s="179"/>
      <c r="F6" s="179"/>
      <c r="G6" s="179"/>
      <c r="H6" s="180"/>
      <c r="I6" s="188"/>
      <c r="J6" s="189"/>
      <c r="K6" s="74"/>
      <c r="L6" s="183"/>
      <c r="M6" s="184"/>
      <c r="N6" s="180"/>
      <c r="O6" s="185"/>
      <c r="P6" s="184"/>
      <c r="Q6" s="186"/>
      <c r="R6" s="180"/>
      <c r="S6" s="180"/>
      <c r="T6" s="180"/>
      <c r="U6" s="180"/>
      <c r="V6" s="180"/>
      <c r="W6" s="180"/>
      <c r="X6" s="180"/>
      <c r="Y6" s="180"/>
      <c r="Z6" s="180"/>
      <c r="AA6" s="180"/>
      <c r="AB6" s="180"/>
      <c r="AC6" s="180"/>
      <c r="AD6" s="180"/>
      <c r="AE6" s="180"/>
      <c r="AF6" s="180"/>
      <c r="AG6" s="180"/>
      <c r="AH6" s="180"/>
      <c r="AI6" s="180"/>
      <c r="AJ6" s="180"/>
      <c r="AK6" s="180"/>
      <c r="AL6" s="180"/>
      <c r="AM6" s="180"/>
      <c r="AN6" s="180"/>
      <c r="AO6" s="180"/>
      <c r="AP6" s="180"/>
      <c r="AQ6" s="180"/>
      <c r="AR6" s="180"/>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c r="BY6" s="180"/>
      <c r="BZ6" s="180"/>
      <c r="CA6" s="180"/>
      <c r="CB6" s="180"/>
      <c r="CC6" s="180"/>
      <c r="CD6" s="180"/>
      <c r="CE6" s="180"/>
      <c r="CF6" s="180"/>
      <c r="CG6" s="180"/>
      <c r="CH6" s="180"/>
      <c r="CI6" s="180"/>
      <c r="CJ6" s="180"/>
      <c r="CK6" s="180"/>
      <c r="CL6" s="180"/>
      <c r="CM6" s="180"/>
      <c r="CN6" s="180"/>
      <c r="CO6" s="180"/>
      <c r="CP6" s="180"/>
      <c r="CQ6" s="180"/>
      <c r="CR6" s="180"/>
      <c r="CS6" s="180"/>
      <c r="CT6" s="180"/>
      <c r="CU6" s="180"/>
      <c r="CV6" s="180"/>
      <c r="CW6" s="180"/>
    </row>
    <row r="7" spans="1:101" ht="18" x14ac:dyDescent="0.15">
      <c r="A7" s="232"/>
      <c r="B7" s="193" t="s">
        <v>211</v>
      </c>
      <c r="C7" s="194"/>
      <c r="D7" s="195"/>
      <c r="E7" s="196"/>
      <c r="F7" s="196"/>
      <c r="G7" s="197"/>
      <c r="H7" s="197"/>
      <c r="I7" s="193"/>
      <c r="J7" s="193"/>
      <c r="K7" s="193"/>
      <c r="L7" s="193"/>
      <c r="M7" s="193"/>
      <c r="N7" s="193"/>
      <c r="O7" s="193"/>
      <c r="P7" s="193"/>
      <c r="Q7" s="193"/>
      <c r="R7" s="193"/>
      <c r="S7" s="193"/>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3"/>
      <c r="BO7" s="193"/>
      <c r="BP7" s="193"/>
      <c r="BQ7" s="193"/>
      <c r="BR7" s="193"/>
      <c r="BS7" s="193"/>
      <c r="BT7" s="193"/>
      <c r="BU7" s="193"/>
      <c r="BV7" s="193"/>
      <c r="BW7" s="193"/>
      <c r="BX7" s="193"/>
      <c r="BY7" s="193"/>
      <c r="BZ7" s="193"/>
      <c r="CA7" s="193"/>
      <c r="CB7" s="193"/>
      <c r="CC7" s="193"/>
      <c r="CD7" s="193"/>
      <c r="CE7" s="193"/>
      <c r="CF7" s="193"/>
      <c r="CG7" s="193"/>
      <c r="CH7" s="193"/>
      <c r="CI7" s="193"/>
      <c r="CJ7" s="193"/>
      <c r="CK7" s="193"/>
      <c r="CL7" s="193"/>
      <c r="CM7" s="193"/>
      <c r="CN7" s="193"/>
      <c r="CO7" s="193"/>
      <c r="CP7" s="193"/>
      <c r="CQ7" s="193"/>
      <c r="CR7" s="193"/>
      <c r="CS7" s="193"/>
      <c r="CT7" s="193"/>
      <c r="CU7" s="193"/>
      <c r="CV7" s="193"/>
      <c r="CW7" s="193"/>
    </row>
    <row r="8" spans="1:101" ht="16" x14ac:dyDescent="0.2">
      <c r="A8" s="198"/>
      <c r="B8" s="199"/>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c r="AE8" s="200"/>
      <c r="AF8" s="200"/>
      <c r="AG8" s="200"/>
      <c r="AH8" s="200"/>
      <c r="AI8" s="200"/>
      <c r="AJ8" s="200"/>
      <c r="AK8" s="200"/>
      <c r="AL8" s="200"/>
      <c r="AM8" s="200"/>
      <c r="AN8" s="200"/>
      <c r="AO8" s="200"/>
      <c r="AP8" s="200"/>
      <c r="AQ8" s="200"/>
      <c r="AR8" s="200"/>
      <c r="AS8" s="200"/>
      <c r="AT8" s="200"/>
      <c r="AU8" s="200"/>
      <c r="AV8" s="200"/>
      <c r="AW8" s="200"/>
      <c r="AX8" s="200"/>
      <c r="AY8" s="200"/>
      <c r="AZ8" s="200"/>
      <c r="BA8" s="200"/>
      <c r="BB8" s="200"/>
      <c r="BC8" s="200"/>
      <c r="BD8" s="200"/>
      <c r="BE8" s="200"/>
      <c r="BF8" s="200"/>
      <c r="BG8" s="200"/>
      <c r="BH8" s="200"/>
      <c r="BI8" s="200"/>
      <c r="BJ8" s="200"/>
      <c r="BK8" s="200"/>
      <c r="BL8" s="200"/>
      <c r="BM8" s="200"/>
      <c r="BN8" s="200"/>
      <c r="BO8" s="200"/>
      <c r="BP8" s="200"/>
      <c r="BQ8" s="200"/>
      <c r="BR8" s="200"/>
      <c r="BS8" s="200"/>
      <c r="BT8" s="200"/>
      <c r="BU8" s="200"/>
      <c r="BV8" s="200"/>
      <c r="BW8" s="200"/>
      <c r="BX8" s="200"/>
      <c r="BY8" s="200"/>
      <c r="BZ8" s="200"/>
      <c r="CA8" s="200"/>
      <c r="CB8" s="200"/>
      <c r="CC8" s="200"/>
      <c r="CD8" s="200"/>
      <c r="CE8" s="200"/>
      <c r="CF8" s="200"/>
      <c r="CG8" s="200"/>
      <c r="CH8" s="200"/>
      <c r="CI8" s="200"/>
      <c r="CJ8" s="200"/>
      <c r="CK8" s="200"/>
      <c r="CL8" s="200"/>
      <c r="CM8" s="200"/>
      <c r="CN8" s="200"/>
      <c r="CO8" s="200"/>
      <c r="CP8" s="200"/>
      <c r="CQ8" s="200"/>
      <c r="CR8" s="200"/>
      <c r="CS8" s="200"/>
      <c r="CT8" s="200"/>
      <c r="CU8" s="200"/>
      <c r="CV8" s="200"/>
      <c r="CW8" s="200"/>
    </row>
    <row r="9" spans="1:101" ht="18" x14ac:dyDescent="0.2">
      <c r="A9" s="194" t="s">
        <v>281</v>
      </c>
      <c r="B9" s="199"/>
      <c r="C9" s="200"/>
      <c r="D9" s="200"/>
      <c r="E9" s="200"/>
      <c r="F9" s="200"/>
      <c r="G9" s="200"/>
      <c r="H9" s="200"/>
      <c r="I9" s="200"/>
      <c r="J9" s="200"/>
      <c r="K9" s="200"/>
      <c r="L9" s="200"/>
      <c r="M9" s="200"/>
      <c r="N9" s="200"/>
      <c r="O9" s="200"/>
      <c r="P9" s="200"/>
      <c r="Q9" s="200"/>
      <c r="R9" s="200"/>
      <c r="S9" s="200"/>
      <c r="T9" s="200"/>
      <c r="U9" s="200"/>
      <c r="V9" s="200"/>
      <c r="W9" s="200"/>
      <c r="X9" s="200"/>
      <c r="Y9" s="200"/>
      <c r="Z9" s="200"/>
      <c r="AA9" s="200"/>
      <c r="AB9" s="200"/>
      <c r="AC9" s="200"/>
      <c r="AD9" s="200"/>
      <c r="AE9" s="200"/>
      <c r="AF9" s="200"/>
      <c r="AG9" s="200"/>
      <c r="AH9" s="200"/>
      <c r="AI9" s="200"/>
      <c r="AJ9" s="200"/>
      <c r="AK9" s="200"/>
      <c r="AL9" s="200"/>
      <c r="AM9" s="200"/>
      <c r="AN9" s="200"/>
      <c r="AO9" s="200"/>
      <c r="AP9" s="200"/>
      <c r="AQ9" s="200"/>
      <c r="AR9" s="200"/>
      <c r="AS9" s="200"/>
      <c r="AT9" s="200"/>
      <c r="AU9" s="200"/>
      <c r="AV9" s="200"/>
      <c r="AW9" s="200"/>
      <c r="AX9" s="200"/>
      <c r="AY9" s="200"/>
      <c r="AZ9" s="200"/>
      <c r="BA9" s="200"/>
      <c r="BB9" s="200"/>
      <c r="BC9" s="200"/>
      <c r="BD9" s="200"/>
      <c r="BE9" s="200"/>
      <c r="BF9" s="200"/>
      <c r="BG9" s="200"/>
      <c r="BH9" s="200"/>
      <c r="BI9" s="200"/>
      <c r="BJ9" s="200"/>
      <c r="BK9" s="200"/>
      <c r="BL9" s="200"/>
      <c r="BM9" s="200"/>
      <c r="BN9" s="200"/>
      <c r="BO9" s="200"/>
      <c r="BP9" s="200"/>
      <c r="BQ9" s="200"/>
      <c r="BR9" s="200"/>
      <c r="BS9" s="200"/>
      <c r="BT9" s="200"/>
      <c r="BU9" s="200"/>
      <c r="BV9" s="200"/>
      <c r="BW9" s="200"/>
      <c r="BX9" s="200"/>
      <c r="BY9" s="200"/>
      <c r="BZ9" s="200"/>
      <c r="CA9" s="200"/>
      <c r="CB9" s="200"/>
      <c r="CC9" s="200"/>
      <c r="CD9" s="200"/>
      <c r="CE9" s="200"/>
      <c r="CF9" s="200"/>
      <c r="CG9" s="200"/>
      <c r="CH9" s="200"/>
      <c r="CI9" s="200"/>
      <c r="CJ9" s="200"/>
      <c r="CK9" s="200"/>
      <c r="CL9" s="200"/>
      <c r="CM9" s="200"/>
      <c r="CN9" s="200"/>
      <c r="CO9" s="200"/>
      <c r="CP9" s="200"/>
      <c r="CQ9" s="200"/>
      <c r="CR9" s="200"/>
      <c r="CS9" s="200"/>
      <c r="CT9" s="200"/>
      <c r="CU9" s="200"/>
      <c r="CV9" s="200"/>
      <c r="CW9" s="200"/>
    </row>
    <row r="10" spans="1:101" ht="14" thickBot="1" x14ac:dyDescent="0.2">
      <c r="A10" s="201"/>
      <c r="B10" s="201"/>
      <c r="C10" s="201"/>
      <c r="D10" s="201"/>
      <c r="E10" s="202"/>
      <c r="F10" s="202"/>
      <c r="G10" s="202"/>
      <c r="H10" s="201"/>
      <c r="I10" s="201"/>
      <c r="J10" s="201"/>
      <c r="K10" s="201"/>
      <c r="L10" s="201"/>
      <c r="M10" s="201"/>
      <c r="N10" s="201"/>
      <c r="O10" s="201"/>
      <c r="P10" s="201"/>
      <c r="Q10" s="201"/>
      <c r="R10" s="201"/>
      <c r="S10" s="201"/>
      <c r="T10" s="201"/>
      <c r="U10" s="201"/>
      <c r="V10" s="201"/>
      <c r="W10" s="201"/>
      <c r="X10" s="201"/>
      <c r="Y10" s="201"/>
      <c r="Z10" s="201"/>
      <c r="AA10" s="201"/>
      <c r="AB10" s="201"/>
      <c r="AC10" s="201"/>
      <c r="AD10" s="201"/>
      <c r="AE10" s="201"/>
      <c r="AF10" s="201"/>
      <c r="AG10" s="201"/>
      <c r="AH10" s="201"/>
      <c r="AI10" s="201"/>
      <c r="AJ10" s="201"/>
      <c r="AK10" s="201"/>
      <c r="AL10" s="201"/>
      <c r="AM10" s="201"/>
      <c r="AN10" s="201"/>
      <c r="AO10" s="201"/>
      <c r="AP10" s="201"/>
      <c r="AQ10" s="201"/>
      <c r="AR10" s="201"/>
      <c r="AS10" s="201"/>
      <c r="AT10" s="201"/>
      <c r="AU10" s="201"/>
      <c r="AV10" s="201"/>
      <c r="AW10" s="201"/>
      <c r="AX10" s="201"/>
      <c r="AY10" s="201"/>
      <c r="AZ10" s="201"/>
      <c r="BA10" s="201"/>
      <c r="BB10" s="201"/>
      <c r="BC10" s="201"/>
      <c r="BD10" s="201"/>
      <c r="BE10" s="201"/>
      <c r="BF10" s="201"/>
      <c r="BG10" s="201"/>
      <c r="BH10" s="201"/>
      <c r="BI10" s="201"/>
      <c r="BJ10" s="201"/>
      <c r="BK10" s="201"/>
      <c r="BL10" s="201"/>
      <c r="BM10" s="201"/>
      <c r="BN10" s="201"/>
      <c r="BO10" s="201"/>
      <c r="BP10" s="201"/>
      <c r="BQ10" s="201"/>
      <c r="BR10" s="201"/>
      <c r="BS10" s="201"/>
      <c r="BT10" s="201"/>
      <c r="BU10" s="201"/>
      <c r="BV10" s="201"/>
      <c r="BW10" s="201"/>
      <c r="BX10" s="201"/>
      <c r="BY10" s="201"/>
      <c r="BZ10" s="201"/>
      <c r="CA10" s="201"/>
      <c r="CB10" s="201"/>
      <c r="CC10" s="201"/>
      <c r="CD10" s="201"/>
      <c r="CE10" s="201"/>
      <c r="CF10" s="201"/>
      <c r="CG10" s="201"/>
      <c r="CH10" s="201"/>
      <c r="CI10" s="201"/>
      <c r="CJ10" s="201"/>
      <c r="CK10" s="201"/>
      <c r="CL10" s="201"/>
      <c r="CM10" s="201"/>
      <c r="CN10" s="201"/>
      <c r="CO10" s="201"/>
      <c r="CP10" s="201"/>
      <c r="CQ10" s="201"/>
      <c r="CR10" s="201"/>
      <c r="CS10" s="201"/>
      <c r="CT10" s="201"/>
      <c r="CU10" s="201"/>
      <c r="CV10" s="201"/>
      <c r="CW10" s="201"/>
    </row>
    <row r="11" spans="1:101" ht="19" thickBot="1" x14ac:dyDescent="0.2">
      <c r="A11" s="203"/>
      <c r="B11" s="204"/>
      <c r="D11" s="493" t="s">
        <v>212</v>
      </c>
      <c r="E11" s="494"/>
      <c r="F11" s="495"/>
      <c r="G11" s="205"/>
      <c r="H11" s="206"/>
      <c r="I11" s="206"/>
      <c r="J11" s="201"/>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1"/>
      <c r="AU11" s="201"/>
      <c r="AV11" s="201"/>
      <c r="AW11" s="201"/>
      <c r="AX11" s="201"/>
      <c r="AY11" s="201"/>
      <c r="AZ11" s="201"/>
      <c r="BA11" s="201"/>
      <c r="BB11" s="201"/>
      <c r="BC11" s="201"/>
      <c r="BD11" s="201"/>
      <c r="BE11" s="201"/>
      <c r="BF11" s="201"/>
      <c r="BG11" s="201"/>
      <c r="BH11" s="201"/>
      <c r="BI11" s="201"/>
      <c r="BJ11" s="201"/>
      <c r="BK11" s="201"/>
      <c r="BL11" s="201"/>
      <c r="BM11" s="201"/>
      <c r="BN11" s="201"/>
      <c r="BO11" s="201"/>
      <c r="BP11" s="201"/>
      <c r="BQ11" s="201"/>
      <c r="BR11" s="201"/>
      <c r="BS11" s="201"/>
      <c r="BT11" s="201"/>
      <c r="BU11" s="201"/>
      <c r="BV11" s="201"/>
      <c r="BW11" s="201"/>
      <c r="BX11" s="201"/>
      <c r="BY11" s="201"/>
      <c r="BZ11" s="201"/>
      <c r="CA11" s="201"/>
      <c r="CB11" s="201"/>
      <c r="CC11" s="201"/>
      <c r="CD11" s="201"/>
      <c r="CE11" s="201"/>
      <c r="CF11" s="201"/>
      <c r="CG11" s="201"/>
      <c r="CH11" s="201"/>
      <c r="CI11" s="201"/>
      <c r="CJ11" s="201"/>
      <c r="CK11" s="201"/>
      <c r="CL11" s="201"/>
      <c r="CM11" s="201"/>
      <c r="CN11" s="201"/>
      <c r="CO11" s="201"/>
      <c r="CP11" s="201"/>
      <c r="CQ11" s="201"/>
      <c r="CR11" s="201"/>
      <c r="CS11" s="201"/>
      <c r="CT11" s="201"/>
      <c r="CU11" s="201"/>
      <c r="CV11" s="201"/>
      <c r="CW11" s="201"/>
    </row>
    <row r="12" spans="1:101" ht="26" customHeight="1" thickBot="1" x14ac:dyDescent="0.2">
      <c r="A12" s="207" t="s">
        <v>213</v>
      </c>
      <c r="B12" s="207" t="s">
        <v>214</v>
      </c>
      <c r="C12" s="207" t="s">
        <v>215</v>
      </c>
      <c r="D12" s="207" t="s">
        <v>216</v>
      </c>
      <c r="E12" s="207" t="s">
        <v>217</v>
      </c>
      <c r="F12" s="208" t="s">
        <v>218</v>
      </c>
      <c r="G12" s="209"/>
      <c r="H12" s="209"/>
      <c r="I12" s="201"/>
      <c r="J12" s="201"/>
      <c r="K12" s="201"/>
      <c r="L12" s="201"/>
      <c r="M12" s="201"/>
      <c r="N12" s="201"/>
      <c r="O12" s="201"/>
      <c r="P12" s="201"/>
      <c r="Q12" s="201"/>
      <c r="R12" s="201"/>
      <c r="S12" s="201"/>
      <c r="T12" s="201"/>
      <c r="U12" s="201"/>
      <c r="V12" s="201"/>
      <c r="W12" s="201"/>
      <c r="X12" s="201"/>
      <c r="Y12" s="201"/>
      <c r="Z12" s="201"/>
      <c r="AA12" s="201"/>
      <c r="AB12" s="201"/>
      <c r="AC12" s="201"/>
      <c r="AD12" s="201"/>
      <c r="AE12" s="201"/>
      <c r="AF12" s="201"/>
      <c r="AG12" s="201"/>
      <c r="AH12" s="201"/>
      <c r="AI12" s="201"/>
      <c r="AJ12" s="201"/>
      <c r="AK12" s="201"/>
      <c r="AL12" s="201"/>
      <c r="AM12" s="201"/>
      <c r="AN12" s="201"/>
      <c r="AO12" s="201"/>
      <c r="AP12" s="201"/>
      <c r="AQ12" s="201"/>
      <c r="AR12" s="201"/>
      <c r="AS12" s="201"/>
      <c r="AT12" s="201"/>
      <c r="AU12" s="201"/>
      <c r="AV12" s="201"/>
      <c r="AW12" s="201"/>
      <c r="AX12" s="201"/>
      <c r="AY12" s="201"/>
      <c r="AZ12" s="201"/>
      <c r="BA12" s="201"/>
      <c r="BB12" s="201"/>
      <c r="BC12" s="201"/>
      <c r="BD12" s="201"/>
      <c r="BE12" s="201"/>
      <c r="BF12" s="201"/>
      <c r="BG12" s="201"/>
      <c r="BH12" s="201"/>
      <c r="BI12" s="201"/>
      <c r="BJ12" s="201"/>
      <c r="BK12" s="201"/>
      <c r="BL12" s="201"/>
      <c r="BM12" s="201"/>
      <c r="BN12" s="201"/>
      <c r="BO12" s="201"/>
      <c r="BP12" s="201"/>
      <c r="BQ12" s="201"/>
      <c r="BR12" s="201"/>
      <c r="BS12" s="201"/>
      <c r="BT12" s="201"/>
      <c r="BU12" s="201"/>
      <c r="BV12" s="201"/>
      <c r="BW12" s="201"/>
      <c r="BX12" s="201"/>
      <c r="BY12" s="201"/>
      <c r="BZ12" s="201"/>
      <c r="CA12" s="201"/>
      <c r="CB12" s="201"/>
      <c r="CC12" s="201"/>
      <c r="CD12" s="201"/>
      <c r="CE12" s="201"/>
      <c r="CF12" s="201"/>
      <c r="CG12" s="201"/>
      <c r="CH12" s="201"/>
      <c r="CI12" s="201"/>
      <c r="CJ12" s="201"/>
      <c r="CK12" s="201"/>
      <c r="CL12" s="201"/>
      <c r="CM12" s="201"/>
      <c r="CN12" s="201"/>
      <c r="CO12" s="201"/>
      <c r="CP12" s="201"/>
      <c r="CQ12" s="201"/>
      <c r="CR12" s="201"/>
      <c r="CS12" s="201"/>
      <c r="CT12" s="201"/>
      <c r="CU12" s="201"/>
      <c r="CV12" s="201"/>
    </row>
    <row r="13" spans="1:101" ht="45" customHeight="1" x14ac:dyDescent="0.15">
      <c r="A13" s="210">
        <v>1</v>
      </c>
      <c r="B13" s="402" t="s">
        <v>360</v>
      </c>
      <c r="C13" s="377">
        <f>'5.1.1 Pricing Schedule'!K32</f>
        <v>0</v>
      </c>
      <c r="D13" s="211">
        <f>'5.1.1 Pricing Schedule'!L32</f>
        <v>0</v>
      </c>
      <c r="E13" s="211">
        <f>'5.1.1 Pricing Schedule'!G32</f>
        <v>0</v>
      </c>
      <c r="F13" s="212">
        <f>D13+E13</f>
        <v>0</v>
      </c>
      <c r="G13" s="206"/>
      <c r="H13" s="206"/>
      <c r="I13" s="201"/>
      <c r="J13" s="201"/>
      <c r="K13" s="201"/>
      <c r="L13" s="201"/>
      <c r="M13" s="201"/>
      <c r="N13" s="201"/>
      <c r="O13" s="201"/>
      <c r="P13" s="201"/>
      <c r="Q13" s="201"/>
      <c r="R13" s="201"/>
      <c r="S13" s="201"/>
      <c r="T13" s="201"/>
      <c r="U13" s="201"/>
      <c r="V13" s="201"/>
      <c r="W13" s="201"/>
      <c r="X13" s="201"/>
      <c r="Y13" s="201"/>
      <c r="Z13" s="201"/>
      <c r="AA13" s="201"/>
      <c r="AB13" s="201"/>
      <c r="AC13" s="201"/>
      <c r="AD13" s="201"/>
      <c r="AE13" s="201"/>
      <c r="AF13" s="201"/>
      <c r="AG13" s="201"/>
      <c r="AH13" s="201"/>
      <c r="AI13" s="201"/>
      <c r="AJ13" s="201"/>
      <c r="AK13" s="201"/>
      <c r="AL13" s="201"/>
      <c r="AM13" s="201"/>
      <c r="AN13" s="201"/>
      <c r="AO13" s="201"/>
      <c r="AP13" s="201"/>
      <c r="AQ13" s="201"/>
      <c r="AR13" s="201"/>
      <c r="AS13" s="201"/>
      <c r="AT13" s="201"/>
      <c r="AU13" s="201"/>
      <c r="AV13" s="201"/>
      <c r="AW13" s="201"/>
      <c r="AX13" s="201"/>
      <c r="AY13" s="201"/>
      <c r="AZ13" s="201"/>
      <c r="BA13" s="201"/>
      <c r="BB13" s="201"/>
      <c r="BC13" s="201"/>
      <c r="BD13" s="201"/>
      <c r="BE13" s="201"/>
      <c r="BF13" s="201"/>
      <c r="BG13" s="201"/>
      <c r="BH13" s="201"/>
      <c r="BI13" s="201"/>
      <c r="BJ13" s="201"/>
      <c r="BK13" s="201"/>
      <c r="BL13" s="201"/>
      <c r="BM13" s="201"/>
      <c r="BN13" s="201"/>
      <c r="BO13" s="201"/>
      <c r="BP13" s="201"/>
      <c r="BQ13" s="201"/>
      <c r="BR13" s="201"/>
      <c r="BS13" s="201"/>
      <c r="BT13" s="201"/>
      <c r="BU13" s="201"/>
      <c r="BV13" s="201"/>
      <c r="BW13" s="201"/>
      <c r="BX13" s="201"/>
      <c r="BY13" s="201"/>
      <c r="BZ13" s="201"/>
      <c r="CA13" s="201"/>
      <c r="CB13" s="201"/>
      <c r="CC13" s="201"/>
      <c r="CD13" s="201"/>
      <c r="CE13" s="201"/>
      <c r="CF13" s="201"/>
      <c r="CG13" s="201"/>
      <c r="CH13" s="201"/>
      <c r="CI13" s="201"/>
      <c r="CJ13" s="201"/>
      <c r="CK13" s="201"/>
      <c r="CL13" s="201"/>
      <c r="CM13" s="201"/>
      <c r="CN13" s="201"/>
      <c r="CO13" s="201"/>
      <c r="CP13" s="201"/>
      <c r="CQ13" s="201"/>
      <c r="CR13" s="201"/>
      <c r="CS13" s="201"/>
      <c r="CT13" s="201"/>
      <c r="CU13" s="201"/>
      <c r="CV13" s="201"/>
    </row>
    <row r="14" spans="1:101" ht="153" thickBot="1" x14ac:dyDescent="0.2">
      <c r="A14" s="210">
        <f>A13+1</f>
        <v>2</v>
      </c>
      <c r="B14" s="402" t="s">
        <v>312</v>
      </c>
      <c r="C14" s="211">
        <f>'5.1.1 Pricing Schedule'!K59</f>
        <v>0</v>
      </c>
      <c r="D14" s="211">
        <f>'5.1.1 Pricing Schedule'!L59</f>
        <v>0</v>
      </c>
      <c r="E14" s="211">
        <f>'5.1.1 Pricing Schedule'!G59</f>
        <v>0</v>
      </c>
      <c r="F14" s="212">
        <f>D14+E14</f>
        <v>0</v>
      </c>
      <c r="G14" s="206"/>
      <c r="H14" s="206"/>
      <c r="I14" s="201"/>
      <c r="J14" s="201"/>
      <c r="K14" s="201"/>
      <c r="L14" s="201"/>
      <c r="M14" s="201"/>
      <c r="N14" s="201"/>
      <c r="O14" s="201"/>
      <c r="P14" s="201"/>
      <c r="Q14" s="201"/>
      <c r="R14" s="201"/>
      <c r="S14" s="201"/>
      <c r="T14" s="201"/>
      <c r="U14" s="201"/>
      <c r="V14" s="201"/>
      <c r="W14" s="201"/>
      <c r="X14" s="201"/>
      <c r="Y14" s="201"/>
      <c r="Z14" s="201"/>
      <c r="AA14" s="201"/>
      <c r="AB14" s="201"/>
      <c r="AC14" s="201"/>
      <c r="AD14" s="201"/>
      <c r="AE14" s="201"/>
      <c r="AF14" s="201"/>
      <c r="AG14" s="201"/>
      <c r="AH14" s="201"/>
      <c r="AI14" s="201"/>
      <c r="AJ14" s="201"/>
      <c r="AK14" s="201"/>
      <c r="AL14" s="201"/>
      <c r="AM14" s="201"/>
      <c r="AN14" s="201"/>
      <c r="AO14" s="201"/>
      <c r="AP14" s="201"/>
      <c r="AQ14" s="201"/>
      <c r="AR14" s="201"/>
      <c r="AS14" s="201"/>
      <c r="AT14" s="201"/>
      <c r="AU14" s="201"/>
      <c r="AV14" s="201"/>
      <c r="AW14" s="201"/>
      <c r="AX14" s="201"/>
      <c r="AY14" s="201"/>
      <c r="AZ14" s="201"/>
      <c r="BA14" s="201"/>
      <c r="BB14" s="201"/>
      <c r="BC14" s="201"/>
      <c r="BD14" s="201"/>
      <c r="BE14" s="201"/>
      <c r="BF14" s="201"/>
      <c r="BG14" s="201"/>
      <c r="BH14" s="201"/>
      <c r="BI14" s="201"/>
      <c r="BJ14" s="201"/>
      <c r="BK14" s="201"/>
      <c r="BL14" s="201"/>
      <c r="BM14" s="201"/>
      <c r="BN14" s="201"/>
      <c r="BO14" s="201"/>
      <c r="BP14" s="201"/>
      <c r="BQ14" s="201"/>
      <c r="BR14" s="201"/>
      <c r="BS14" s="201"/>
      <c r="BT14" s="201"/>
      <c r="BU14" s="201"/>
      <c r="BV14" s="201"/>
      <c r="BW14" s="201"/>
      <c r="BX14" s="201"/>
      <c r="BY14" s="201"/>
      <c r="BZ14" s="201"/>
      <c r="CA14" s="201"/>
      <c r="CB14" s="201"/>
      <c r="CC14" s="201"/>
      <c r="CD14" s="201"/>
      <c r="CE14" s="201"/>
      <c r="CF14" s="201"/>
      <c r="CG14" s="201"/>
      <c r="CH14" s="201"/>
      <c r="CI14" s="201"/>
      <c r="CJ14" s="201"/>
      <c r="CK14" s="201"/>
      <c r="CL14" s="201"/>
      <c r="CM14" s="201"/>
      <c r="CN14" s="201"/>
      <c r="CO14" s="201"/>
      <c r="CP14" s="201"/>
      <c r="CQ14" s="201"/>
      <c r="CR14" s="201"/>
      <c r="CS14" s="201"/>
      <c r="CT14" s="201"/>
      <c r="CU14" s="201"/>
      <c r="CV14" s="201"/>
    </row>
    <row r="15" spans="1:101" ht="70" customHeight="1" thickBot="1" x14ac:dyDescent="0.2">
      <c r="A15" s="210">
        <f t="shared" ref="A15:A17" si="0">A14+1</f>
        <v>3</v>
      </c>
      <c r="B15" s="213" t="s">
        <v>219</v>
      </c>
      <c r="C15" s="214">
        <f>SUM(C13:C14)</f>
        <v>0</v>
      </c>
      <c r="D15" s="214">
        <f>SUM(D13:D14)</f>
        <v>0</v>
      </c>
      <c r="E15" s="214">
        <f>SUM(E13:E14)</f>
        <v>0</v>
      </c>
      <c r="F15" s="377">
        <f>SUM(F13:F14)</f>
        <v>0</v>
      </c>
      <c r="G15" s="496" t="s">
        <v>41</v>
      </c>
      <c r="H15" s="497"/>
      <c r="I15" s="497"/>
    </row>
    <row r="16" spans="1:101" ht="55" customHeight="1" thickBot="1" x14ac:dyDescent="0.2">
      <c r="A16" s="210">
        <f t="shared" si="0"/>
        <v>4</v>
      </c>
      <c r="B16" s="213" t="s">
        <v>220</v>
      </c>
      <c r="C16" s="381"/>
      <c r="D16" s="381">
        <f>D15*15%</f>
        <v>0</v>
      </c>
      <c r="E16" s="381">
        <f>E15*15%</f>
        <v>0</v>
      </c>
      <c r="F16" s="215">
        <f>SUM(C16:E16)</f>
        <v>0</v>
      </c>
      <c r="G16" s="216" t="s">
        <v>79</v>
      </c>
      <c r="H16" s="217"/>
    </row>
    <row r="17" spans="1:9" ht="44" customHeight="1" thickBot="1" x14ac:dyDescent="0.2">
      <c r="A17" s="210">
        <f t="shared" si="0"/>
        <v>5</v>
      </c>
      <c r="B17" s="396" t="s">
        <v>221</v>
      </c>
      <c r="C17" s="218">
        <f>C15+C16</f>
        <v>0</v>
      </c>
      <c r="D17" s="218">
        <f>D15+D16</f>
        <v>0</v>
      </c>
      <c r="E17" s="218">
        <f>E15+E16</f>
        <v>0</v>
      </c>
      <c r="F17" s="395">
        <f>F15+F16</f>
        <v>0</v>
      </c>
      <c r="G17" s="498" t="s">
        <v>42</v>
      </c>
      <c r="H17" s="499"/>
      <c r="I17" s="499"/>
    </row>
    <row r="18" spans="1:9" x14ac:dyDescent="0.15">
      <c r="A18" s="201"/>
      <c r="B18" s="201"/>
      <c r="C18" s="201" t="b">
        <f>C15='5.1.1 Pricing Schedule'!K59</f>
        <v>1</v>
      </c>
      <c r="D18" s="201" t="b">
        <f>D15='5.1.1 Pricing Schedule'!L59</f>
        <v>1</v>
      </c>
      <c r="E18" s="201" t="b">
        <f>E15='5.1.1 Pricing Schedule'!M59</f>
        <v>1</v>
      </c>
      <c r="F18" s="202" t="b">
        <f>F17='5.1.1 Pricing Schedule'!O59</f>
        <v>1</v>
      </c>
      <c r="G18" s="202"/>
      <c r="H18" s="201"/>
      <c r="I18" s="201"/>
    </row>
    <row r="19" spans="1:9" x14ac:dyDescent="0.15">
      <c r="A19" s="201"/>
      <c r="B19" s="201"/>
      <c r="C19" s="201"/>
      <c r="D19" s="201"/>
      <c r="E19" s="202"/>
      <c r="F19" s="202"/>
      <c r="G19" s="202"/>
      <c r="H19" s="201"/>
      <c r="I19" s="201"/>
    </row>
    <row r="20" spans="1:9" ht="18" x14ac:dyDescent="0.15">
      <c r="A20" s="203"/>
      <c r="B20" s="204"/>
      <c r="C20" s="206"/>
      <c r="D20" s="206"/>
      <c r="E20" s="201"/>
      <c r="F20" s="201"/>
      <c r="G20" s="201"/>
      <c r="H20" s="206"/>
      <c r="I20" s="206"/>
    </row>
    <row r="21" spans="1:9" x14ac:dyDescent="0.15">
      <c r="A21" s="201"/>
      <c r="B21" s="201"/>
      <c r="C21" s="201"/>
      <c r="D21" s="201"/>
      <c r="E21" s="202"/>
      <c r="F21" s="202"/>
      <c r="G21" s="202"/>
    </row>
    <row r="22" spans="1:9" x14ac:dyDescent="0.15">
      <c r="A22" s="201"/>
      <c r="B22" s="201"/>
      <c r="C22" s="201"/>
      <c r="D22" s="201"/>
      <c r="E22" s="202"/>
      <c r="F22" s="202"/>
      <c r="G22" s="202"/>
    </row>
    <row r="23" spans="1:9" x14ac:dyDescent="0.15">
      <c r="A23" s="201"/>
      <c r="B23" s="201"/>
      <c r="C23" s="201"/>
      <c r="D23" s="201"/>
      <c r="E23" s="202"/>
      <c r="F23" s="202"/>
      <c r="G23" s="202"/>
    </row>
    <row r="24" spans="1:9" x14ac:dyDescent="0.15">
      <c r="A24" s="201"/>
      <c r="B24" s="201"/>
      <c r="C24" s="201"/>
      <c r="D24" s="201"/>
      <c r="E24" s="202"/>
      <c r="F24" s="202"/>
      <c r="G24" s="202"/>
    </row>
    <row r="25" spans="1:9" x14ac:dyDescent="0.15">
      <c r="A25" s="201"/>
      <c r="B25" s="201"/>
      <c r="C25" s="201"/>
      <c r="D25" s="201"/>
      <c r="E25" s="202"/>
      <c r="F25" s="202"/>
      <c r="G25" s="202"/>
    </row>
    <row r="26" spans="1:9" x14ac:dyDescent="0.15">
      <c r="A26" s="201"/>
      <c r="B26" s="201"/>
      <c r="C26" s="201"/>
      <c r="D26" s="201"/>
      <c r="E26" s="202"/>
      <c r="F26" s="202"/>
      <c r="G26" s="202"/>
    </row>
    <row r="27" spans="1:9" x14ac:dyDescent="0.15">
      <c r="A27" s="201"/>
      <c r="B27" s="201"/>
      <c r="C27" s="201"/>
      <c r="D27" s="201"/>
      <c r="E27" s="202"/>
      <c r="F27" s="202"/>
      <c r="G27" s="202"/>
    </row>
    <row r="28" spans="1:9" x14ac:dyDescent="0.15">
      <c r="A28" s="201"/>
      <c r="B28" s="201"/>
      <c r="C28" s="201"/>
      <c r="D28" s="201"/>
      <c r="E28" s="202"/>
      <c r="F28" s="202"/>
      <c r="G28" s="202"/>
    </row>
    <row r="29" spans="1:9" x14ac:dyDescent="0.15">
      <c r="A29" s="201"/>
      <c r="B29" s="201"/>
      <c r="C29" s="201"/>
      <c r="D29" s="201"/>
      <c r="E29" s="202"/>
      <c r="F29" s="202"/>
      <c r="G29" s="202"/>
    </row>
    <row r="30" spans="1:9" x14ac:dyDescent="0.15">
      <c r="A30" s="201"/>
      <c r="B30" s="201"/>
      <c r="C30" s="201"/>
      <c r="D30" s="201"/>
      <c r="E30" s="202"/>
      <c r="F30" s="202"/>
      <c r="G30" s="202"/>
    </row>
    <row r="31" spans="1:9" x14ac:dyDescent="0.15">
      <c r="A31" s="201"/>
      <c r="B31" s="201"/>
      <c r="C31" s="201"/>
      <c r="D31" s="201"/>
      <c r="E31" s="202"/>
      <c r="F31" s="202"/>
      <c r="G31" s="202"/>
    </row>
    <row r="32" spans="1:9" x14ac:dyDescent="0.15">
      <c r="A32" s="201"/>
      <c r="B32" s="201"/>
      <c r="C32" s="201"/>
      <c r="D32" s="201"/>
      <c r="E32" s="202"/>
      <c r="F32" s="202"/>
      <c r="G32" s="202"/>
    </row>
    <row r="33" spans="1:7" x14ac:dyDescent="0.15">
      <c r="A33" s="201"/>
      <c r="B33" s="201"/>
      <c r="C33" s="201"/>
      <c r="D33" s="201"/>
      <c r="E33" s="202"/>
      <c r="F33" s="202"/>
      <c r="G33" s="202"/>
    </row>
    <row r="34" spans="1:7" x14ac:dyDescent="0.15">
      <c r="E34" s="202"/>
      <c r="F34" s="202"/>
      <c r="G34" s="202"/>
    </row>
    <row r="35" spans="1:7" x14ac:dyDescent="0.15">
      <c r="E35" s="202"/>
      <c r="F35" s="202"/>
      <c r="G35" s="202"/>
    </row>
    <row r="36" spans="1:7" x14ac:dyDescent="0.15">
      <c r="E36" s="202"/>
      <c r="F36" s="202"/>
      <c r="G36" s="202"/>
    </row>
    <row r="37" spans="1:7" x14ac:dyDescent="0.15">
      <c r="E37" s="202"/>
      <c r="F37" s="202"/>
      <c r="G37" s="202"/>
    </row>
    <row r="38" spans="1:7" x14ac:dyDescent="0.15">
      <c r="E38" s="202"/>
      <c r="F38" s="202"/>
      <c r="G38" s="202"/>
    </row>
    <row r="39" spans="1:7" x14ac:dyDescent="0.15">
      <c r="E39" s="202"/>
      <c r="F39" s="202"/>
      <c r="G39" s="202"/>
    </row>
    <row r="40" spans="1:7" x14ac:dyDescent="0.15">
      <c r="E40" s="202"/>
      <c r="F40" s="202"/>
      <c r="G40" s="202"/>
    </row>
    <row r="41" spans="1:7" x14ac:dyDescent="0.15">
      <c r="E41" s="202"/>
      <c r="F41" s="202"/>
      <c r="G41" s="202"/>
    </row>
    <row r="42" spans="1:7" x14ac:dyDescent="0.15">
      <c r="E42" s="202"/>
      <c r="F42" s="202"/>
      <c r="G42" s="202"/>
    </row>
    <row r="43" spans="1:7" x14ac:dyDescent="0.15">
      <c r="E43" s="202"/>
      <c r="F43" s="202"/>
      <c r="G43" s="202"/>
    </row>
    <row r="44" spans="1:7" x14ac:dyDescent="0.15">
      <c r="E44" s="202"/>
      <c r="F44" s="202"/>
      <c r="G44" s="202"/>
    </row>
    <row r="45" spans="1:7" x14ac:dyDescent="0.15">
      <c r="E45" s="202"/>
      <c r="F45" s="202"/>
      <c r="G45" s="202"/>
    </row>
    <row r="46" spans="1:7" x14ac:dyDescent="0.15">
      <c r="E46" s="202"/>
      <c r="F46" s="202"/>
      <c r="G46" s="202"/>
    </row>
    <row r="47" spans="1:7" x14ac:dyDescent="0.15">
      <c r="E47" s="202"/>
      <c r="F47" s="202"/>
      <c r="G47" s="202"/>
    </row>
    <row r="48" spans="1:7" x14ac:dyDescent="0.15">
      <c r="E48" s="202"/>
      <c r="F48" s="202"/>
      <c r="G48" s="202"/>
    </row>
    <row r="49" spans="5:7" x14ac:dyDescent="0.15">
      <c r="E49" s="202"/>
      <c r="F49" s="202"/>
      <c r="G49" s="202"/>
    </row>
    <row r="50" spans="5:7" x14ac:dyDescent="0.15">
      <c r="E50" s="202"/>
      <c r="F50" s="202"/>
      <c r="G50" s="202"/>
    </row>
    <row r="51" spans="5:7" x14ac:dyDescent="0.15">
      <c r="E51" s="202"/>
      <c r="F51" s="202"/>
      <c r="G51" s="202"/>
    </row>
    <row r="52" spans="5:7" x14ac:dyDescent="0.15">
      <c r="E52" s="202"/>
      <c r="F52" s="202"/>
      <c r="G52" s="202"/>
    </row>
    <row r="53" spans="5:7" x14ac:dyDescent="0.15">
      <c r="E53" s="202"/>
      <c r="F53" s="202"/>
      <c r="G53" s="202"/>
    </row>
    <row r="54" spans="5:7" x14ac:dyDescent="0.15">
      <c r="E54" s="202"/>
      <c r="F54" s="202"/>
      <c r="G54" s="202"/>
    </row>
    <row r="55" spans="5:7" x14ac:dyDescent="0.15">
      <c r="E55" s="202"/>
      <c r="F55" s="202"/>
      <c r="G55" s="202"/>
    </row>
    <row r="56" spans="5:7" x14ac:dyDescent="0.15">
      <c r="E56" s="202"/>
      <c r="F56" s="202"/>
      <c r="G56" s="202"/>
    </row>
    <row r="57" spans="5:7" x14ac:dyDescent="0.15">
      <c r="E57" s="202"/>
      <c r="F57" s="202"/>
      <c r="G57" s="202"/>
    </row>
    <row r="58" spans="5:7" x14ac:dyDescent="0.15">
      <c r="E58" s="202"/>
      <c r="F58" s="202"/>
      <c r="G58" s="202"/>
    </row>
    <row r="59" spans="5:7" x14ac:dyDescent="0.15">
      <c r="E59" s="202"/>
      <c r="F59" s="202"/>
      <c r="G59" s="202"/>
    </row>
    <row r="60" spans="5:7" x14ac:dyDescent="0.15">
      <c r="E60" s="202"/>
      <c r="F60" s="202"/>
      <c r="G60" s="202"/>
    </row>
    <row r="61" spans="5:7" x14ac:dyDescent="0.15">
      <c r="E61" s="202"/>
      <c r="F61" s="202"/>
      <c r="G61" s="202"/>
    </row>
    <row r="62" spans="5:7" x14ac:dyDescent="0.15">
      <c r="E62" s="202"/>
      <c r="F62" s="202"/>
      <c r="G62" s="202"/>
    </row>
    <row r="63" spans="5:7" x14ac:dyDescent="0.15">
      <c r="E63" s="202"/>
      <c r="F63" s="202"/>
      <c r="G63" s="202"/>
    </row>
    <row r="64" spans="5:7" x14ac:dyDescent="0.15">
      <c r="E64" s="202"/>
      <c r="F64" s="202"/>
      <c r="G64" s="202"/>
    </row>
    <row r="65" spans="5:7" x14ac:dyDescent="0.15">
      <c r="E65" s="202"/>
      <c r="F65" s="202"/>
      <c r="G65" s="202"/>
    </row>
    <row r="66" spans="5:7" x14ac:dyDescent="0.15">
      <c r="E66" s="202"/>
      <c r="F66" s="202"/>
      <c r="G66" s="202"/>
    </row>
    <row r="67" spans="5:7" x14ac:dyDescent="0.15">
      <c r="E67" s="202"/>
      <c r="F67" s="202"/>
      <c r="G67" s="202"/>
    </row>
    <row r="68" spans="5:7" x14ac:dyDescent="0.15">
      <c r="E68" s="202"/>
      <c r="F68" s="202"/>
      <c r="G68" s="202"/>
    </row>
    <row r="69" spans="5:7" x14ac:dyDescent="0.15">
      <c r="E69" s="202"/>
      <c r="F69" s="202"/>
      <c r="G69" s="202"/>
    </row>
    <row r="70" spans="5:7" x14ac:dyDescent="0.15">
      <c r="E70" s="202"/>
      <c r="F70" s="202"/>
      <c r="G70" s="202"/>
    </row>
    <row r="71" spans="5:7" x14ac:dyDescent="0.15">
      <c r="E71" s="202"/>
      <c r="F71" s="202"/>
      <c r="G71" s="202"/>
    </row>
    <row r="72" spans="5:7" x14ac:dyDescent="0.15">
      <c r="E72" s="202"/>
      <c r="F72" s="202"/>
      <c r="G72" s="202"/>
    </row>
    <row r="73" spans="5:7" x14ac:dyDescent="0.15">
      <c r="E73" s="202"/>
      <c r="F73" s="202"/>
      <c r="G73" s="202"/>
    </row>
    <row r="74" spans="5:7" x14ac:dyDescent="0.15">
      <c r="E74" s="202"/>
      <c r="F74" s="202"/>
      <c r="G74" s="202"/>
    </row>
    <row r="75" spans="5:7" x14ac:dyDescent="0.15">
      <c r="E75" s="202"/>
      <c r="F75" s="202"/>
      <c r="G75" s="202"/>
    </row>
    <row r="76" spans="5:7" x14ac:dyDescent="0.15">
      <c r="E76" s="202"/>
      <c r="F76" s="202"/>
      <c r="G76" s="202"/>
    </row>
    <row r="77" spans="5:7" x14ac:dyDescent="0.15">
      <c r="E77" s="202"/>
      <c r="F77" s="202"/>
      <c r="G77" s="202"/>
    </row>
    <row r="78" spans="5:7" x14ac:dyDescent="0.15">
      <c r="E78" s="202"/>
      <c r="F78" s="202"/>
      <c r="G78" s="202"/>
    </row>
    <row r="79" spans="5:7" x14ac:dyDescent="0.15">
      <c r="E79" s="202"/>
      <c r="F79" s="202"/>
      <c r="G79" s="202"/>
    </row>
    <row r="80" spans="5:7" x14ac:dyDescent="0.15">
      <c r="E80" s="202"/>
      <c r="F80" s="202"/>
      <c r="G80" s="202"/>
    </row>
    <row r="81" spans="5:7" x14ac:dyDescent="0.15">
      <c r="E81" s="202"/>
      <c r="F81" s="202"/>
      <c r="G81" s="202"/>
    </row>
    <row r="82" spans="5:7" x14ac:dyDescent="0.15">
      <c r="E82" s="202"/>
      <c r="F82" s="202"/>
      <c r="G82" s="202"/>
    </row>
    <row r="83" spans="5:7" x14ac:dyDescent="0.15">
      <c r="E83" s="202"/>
      <c r="F83" s="202"/>
      <c r="G83" s="202"/>
    </row>
    <row r="84" spans="5:7" x14ac:dyDescent="0.15">
      <c r="E84" s="202"/>
      <c r="F84" s="202"/>
      <c r="G84" s="202"/>
    </row>
    <row r="85" spans="5:7" x14ac:dyDescent="0.15">
      <c r="E85" s="202"/>
      <c r="F85" s="202"/>
      <c r="G85" s="202"/>
    </row>
    <row r="86" spans="5:7" x14ac:dyDescent="0.15">
      <c r="E86" s="202"/>
      <c r="F86" s="202"/>
      <c r="G86" s="202"/>
    </row>
    <row r="87" spans="5:7" x14ac:dyDescent="0.15">
      <c r="E87" s="202"/>
      <c r="F87" s="202"/>
      <c r="G87" s="202"/>
    </row>
    <row r="88" spans="5:7" x14ac:dyDescent="0.15">
      <c r="E88" s="202"/>
      <c r="F88" s="202"/>
      <c r="G88" s="202"/>
    </row>
    <row r="89" spans="5:7" x14ac:dyDescent="0.15">
      <c r="E89" s="202"/>
      <c r="F89" s="202"/>
      <c r="G89" s="202"/>
    </row>
    <row r="90" spans="5:7" x14ac:dyDescent="0.15">
      <c r="E90" s="202"/>
      <c r="F90" s="202"/>
      <c r="G90" s="202"/>
    </row>
    <row r="91" spans="5:7" x14ac:dyDescent="0.15">
      <c r="E91" s="202"/>
      <c r="F91" s="202"/>
      <c r="G91" s="202"/>
    </row>
    <row r="92" spans="5:7" x14ac:dyDescent="0.15">
      <c r="E92" s="202"/>
      <c r="F92" s="202"/>
      <c r="G92" s="202"/>
    </row>
    <row r="93" spans="5:7" x14ac:dyDescent="0.15">
      <c r="E93" s="202"/>
      <c r="F93" s="202"/>
      <c r="G93" s="202"/>
    </row>
    <row r="94" spans="5:7" x14ac:dyDescent="0.15">
      <c r="E94" s="202"/>
      <c r="F94" s="202"/>
      <c r="G94" s="202"/>
    </row>
    <row r="95" spans="5:7" x14ac:dyDescent="0.15">
      <c r="E95" s="202"/>
      <c r="F95" s="202"/>
      <c r="G95" s="202"/>
    </row>
    <row r="96" spans="5:7" x14ac:dyDescent="0.15">
      <c r="E96" s="202"/>
      <c r="F96" s="202"/>
      <c r="G96" s="202"/>
    </row>
    <row r="97" spans="5:7" x14ac:dyDescent="0.15">
      <c r="E97" s="202"/>
      <c r="F97" s="202"/>
      <c r="G97" s="202"/>
    </row>
    <row r="98" spans="5:7" x14ac:dyDescent="0.15">
      <c r="E98" s="202"/>
      <c r="F98" s="202"/>
      <c r="G98" s="202"/>
    </row>
    <row r="99" spans="5:7" x14ac:dyDescent="0.15">
      <c r="E99" s="202"/>
      <c r="F99" s="202"/>
      <c r="G99" s="202"/>
    </row>
    <row r="100" spans="5:7" x14ac:dyDescent="0.15">
      <c r="E100" s="202"/>
      <c r="F100" s="202"/>
      <c r="G100" s="202"/>
    </row>
    <row r="101" spans="5:7" x14ac:dyDescent="0.15">
      <c r="E101" s="202"/>
      <c r="F101" s="202"/>
      <c r="G101" s="202"/>
    </row>
    <row r="102" spans="5:7" x14ac:dyDescent="0.15">
      <c r="E102" s="202"/>
      <c r="F102" s="202"/>
      <c r="G102" s="202"/>
    </row>
    <row r="103" spans="5:7" x14ac:dyDescent="0.15">
      <c r="E103" s="202"/>
      <c r="F103" s="202"/>
      <c r="G103" s="202"/>
    </row>
    <row r="104" spans="5:7" x14ac:dyDescent="0.15">
      <c r="E104" s="202"/>
      <c r="F104" s="202"/>
      <c r="G104" s="202"/>
    </row>
    <row r="105" spans="5:7" x14ac:dyDescent="0.15">
      <c r="E105" s="202"/>
      <c r="F105" s="202"/>
      <c r="G105" s="202"/>
    </row>
    <row r="106" spans="5:7" x14ac:dyDescent="0.15">
      <c r="E106" s="202"/>
      <c r="F106" s="202"/>
      <c r="G106" s="202"/>
    </row>
    <row r="107" spans="5:7" x14ac:dyDescent="0.15">
      <c r="E107" s="202"/>
      <c r="F107" s="202"/>
      <c r="G107" s="202"/>
    </row>
    <row r="108" spans="5:7" x14ac:dyDescent="0.15">
      <c r="E108" s="202"/>
      <c r="F108" s="202"/>
      <c r="G108" s="202"/>
    </row>
    <row r="109" spans="5:7" x14ac:dyDescent="0.15">
      <c r="E109" s="202"/>
      <c r="F109" s="202"/>
      <c r="G109" s="202"/>
    </row>
    <row r="110" spans="5:7" x14ac:dyDescent="0.15">
      <c r="E110" s="202"/>
      <c r="F110" s="202"/>
      <c r="G110" s="202"/>
    </row>
    <row r="111" spans="5:7" x14ac:dyDescent="0.15">
      <c r="E111" s="202"/>
      <c r="F111" s="202"/>
      <c r="G111" s="202"/>
    </row>
    <row r="112" spans="5:7" x14ac:dyDescent="0.15">
      <c r="E112" s="202"/>
      <c r="F112" s="202"/>
      <c r="G112" s="202"/>
    </row>
    <row r="113" spans="2:9" x14ac:dyDescent="0.15">
      <c r="E113" s="202"/>
      <c r="F113" s="202"/>
      <c r="G113" s="202"/>
    </row>
    <row r="114" spans="2:9" x14ac:dyDescent="0.15">
      <c r="B114" s="201"/>
      <c r="C114" s="201"/>
      <c r="D114" s="201"/>
      <c r="E114" s="202"/>
      <c r="F114" s="202"/>
      <c r="G114" s="202"/>
      <c r="H114" s="201"/>
      <c r="I114" s="201"/>
    </row>
    <row r="115" spans="2:9" ht="16" x14ac:dyDescent="0.2">
      <c r="B115" s="199"/>
      <c r="C115" s="199"/>
      <c r="D115" s="199"/>
      <c r="E115" s="219"/>
      <c r="F115" s="219"/>
      <c r="G115" s="219"/>
      <c r="H115" s="199"/>
      <c r="I115" s="199"/>
    </row>
    <row r="116" spans="2:9" ht="16" x14ac:dyDescent="0.2">
      <c r="B116" s="199"/>
      <c r="C116" s="199"/>
      <c r="D116" s="199"/>
      <c r="E116" s="219"/>
      <c r="F116" s="219"/>
      <c r="G116" s="219"/>
      <c r="H116" s="199"/>
      <c r="I116" s="199"/>
    </row>
    <row r="117" spans="2:9" ht="16" x14ac:dyDescent="0.2">
      <c r="B117" s="199"/>
      <c r="C117" s="199"/>
      <c r="D117" s="199"/>
      <c r="E117" s="219"/>
      <c r="F117" s="219"/>
      <c r="G117" s="219"/>
      <c r="H117" s="199"/>
      <c r="I117" s="199"/>
    </row>
  </sheetData>
  <mergeCells count="11">
    <mergeCell ref="A4:B4"/>
    <mergeCell ref="C4:D4"/>
    <mergeCell ref="D11:F11"/>
    <mergeCell ref="G15:I15"/>
    <mergeCell ref="G17:I17"/>
    <mergeCell ref="A1:B1"/>
    <mergeCell ref="C1:D1"/>
    <mergeCell ref="A2:B2"/>
    <mergeCell ref="C2:D2"/>
    <mergeCell ref="A3:B3"/>
    <mergeCell ref="C3:D3"/>
  </mergeCells>
  <pageMargins left="0.70866141732283472" right="0.70866141732283472" top="0.74803149606299213" bottom="0.74803149606299213" header="0.31496062992125984" footer="0.31496062992125984"/>
  <pageSetup paperSize="9" scale="53" orientation="landscape" r:id="rId1"/>
  <ignoredErrors>
    <ignoredError sqref="D16:E16"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42"/>
  <sheetViews>
    <sheetView zoomScaleNormal="100" workbookViewId="0">
      <selection activeCell="H32" sqref="H32"/>
    </sheetView>
  </sheetViews>
  <sheetFormatPr baseColWidth="10" defaultColWidth="8.83203125" defaultRowHeight="13" x14ac:dyDescent="0.15"/>
  <cols>
    <col min="1" max="1" width="11.5" style="128" customWidth="1"/>
    <col min="2" max="2" width="30.1640625" style="128" customWidth="1"/>
    <col min="3" max="3" width="20.83203125" style="128" customWidth="1"/>
    <col min="4" max="5" width="18.5" style="128" customWidth="1"/>
    <col min="6" max="6" width="29.33203125" style="128" customWidth="1"/>
    <col min="7" max="7" width="18.5" style="128" customWidth="1"/>
    <col min="8" max="8" width="19.33203125" style="128" customWidth="1"/>
    <col min="9" max="256" width="9.1640625" style="128"/>
    <col min="257" max="257" width="11.5" style="128" customWidth="1"/>
    <col min="258" max="258" width="30.1640625" style="128" customWidth="1"/>
    <col min="259" max="259" width="20.83203125" style="128" customWidth="1"/>
    <col min="260" max="261" width="18.5" style="128" customWidth="1"/>
    <col min="262" max="262" width="29.33203125" style="128" customWidth="1"/>
    <col min="263" max="263" width="18.5" style="128" customWidth="1"/>
    <col min="264" max="264" width="19.33203125" style="128" customWidth="1"/>
    <col min="265" max="512" width="9.1640625" style="128"/>
    <col min="513" max="513" width="11.5" style="128" customWidth="1"/>
    <col min="514" max="514" width="30.1640625" style="128" customWidth="1"/>
    <col min="515" max="515" width="20.83203125" style="128" customWidth="1"/>
    <col min="516" max="517" width="18.5" style="128" customWidth="1"/>
    <col min="518" max="518" width="29.33203125" style="128" customWidth="1"/>
    <col min="519" max="519" width="18.5" style="128" customWidth="1"/>
    <col min="520" max="520" width="19.33203125" style="128" customWidth="1"/>
    <col min="521" max="768" width="9.1640625" style="128"/>
    <col min="769" max="769" width="11.5" style="128" customWidth="1"/>
    <col min="770" max="770" width="30.1640625" style="128" customWidth="1"/>
    <col min="771" max="771" width="20.83203125" style="128" customWidth="1"/>
    <col min="772" max="773" width="18.5" style="128" customWidth="1"/>
    <col min="774" max="774" width="29.33203125" style="128" customWidth="1"/>
    <col min="775" max="775" width="18.5" style="128" customWidth="1"/>
    <col min="776" max="776" width="19.33203125" style="128" customWidth="1"/>
    <col min="777" max="1024" width="9.1640625" style="128"/>
    <col min="1025" max="1025" width="11.5" style="128" customWidth="1"/>
    <col min="1026" max="1026" width="30.1640625" style="128" customWidth="1"/>
    <col min="1027" max="1027" width="20.83203125" style="128" customWidth="1"/>
    <col min="1028" max="1029" width="18.5" style="128" customWidth="1"/>
    <col min="1030" max="1030" width="29.33203125" style="128" customWidth="1"/>
    <col min="1031" max="1031" width="18.5" style="128" customWidth="1"/>
    <col min="1032" max="1032" width="19.33203125" style="128" customWidth="1"/>
    <col min="1033" max="1280" width="9.1640625" style="128"/>
    <col min="1281" max="1281" width="11.5" style="128" customWidth="1"/>
    <col min="1282" max="1282" width="30.1640625" style="128" customWidth="1"/>
    <col min="1283" max="1283" width="20.83203125" style="128" customWidth="1"/>
    <col min="1284" max="1285" width="18.5" style="128" customWidth="1"/>
    <col min="1286" max="1286" width="29.33203125" style="128" customWidth="1"/>
    <col min="1287" max="1287" width="18.5" style="128" customWidth="1"/>
    <col min="1288" max="1288" width="19.33203125" style="128" customWidth="1"/>
    <col min="1289" max="1536" width="9.1640625" style="128"/>
    <col min="1537" max="1537" width="11.5" style="128" customWidth="1"/>
    <col min="1538" max="1538" width="30.1640625" style="128" customWidth="1"/>
    <col min="1539" max="1539" width="20.83203125" style="128" customWidth="1"/>
    <col min="1540" max="1541" width="18.5" style="128" customWidth="1"/>
    <col min="1542" max="1542" width="29.33203125" style="128" customWidth="1"/>
    <col min="1543" max="1543" width="18.5" style="128" customWidth="1"/>
    <col min="1544" max="1544" width="19.33203125" style="128" customWidth="1"/>
    <col min="1545" max="1792" width="9.1640625" style="128"/>
    <col min="1793" max="1793" width="11.5" style="128" customWidth="1"/>
    <col min="1794" max="1794" width="30.1640625" style="128" customWidth="1"/>
    <col min="1795" max="1795" width="20.83203125" style="128" customWidth="1"/>
    <col min="1796" max="1797" width="18.5" style="128" customWidth="1"/>
    <col min="1798" max="1798" width="29.33203125" style="128" customWidth="1"/>
    <col min="1799" max="1799" width="18.5" style="128" customWidth="1"/>
    <col min="1800" max="1800" width="19.33203125" style="128" customWidth="1"/>
    <col min="1801" max="2048" width="9.1640625" style="128"/>
    <col min="2049" max="2049" width="11.5" style="128" customWidth="1"/>
    <col min="2050" max="2050" width="30.1640625" style="128" customWidth="1"/>
    <col min="2051" max="2051" width="20.83203125" style="128" customWidth="1"/>
    <col min="2052" max="2053" width="18.5" style="128" customWidth="1"/>
    <col min="2054" max="2054" width="29.33203125" style="128" customWidth="1"/>
    <col min="2055" max="2055" width="18.5" style="128" customWidth="1"/>
    <col min="2056" max="2056" width="19.33203125" style="128" customWidth="1"/>
    <col min="2057" max="2304" width="9.1640625" style="128"/>
    <col min="2305" max="2305" width="11.5" style="128" customWidth="1"/>
    <col min="2306" max="2306" width="30.1640625" style="128" customWidth="1"/>
    <col min="2307" max="2307" width="20.83203125" style="128" customWidth="1"/>
    <col min="2308" max="2309" width="18.5" style="128" customWidth="1"/>
    <col min="2310" max="2310" width="29.33203125" style="128" customWidth="1"/>
    <col min="2311" max="2311" width="18.5" style="128" customWidth="1"/>
    <col min="2312" max="2312" width="19.33203125" style="128" customWidth="1"/>
    <col min="2313" max="2560" width="9.1640625" style="128"/>
    <col min="2561" max="2561" width="11.5" style="128" customWidth="1"/>
    <col min="2562" max="2562" width="30.1640625" style="128" customWidth="1"/>
    <col min="2563" max="2563" width="20.83203125" style="128" customWidth="1"/>
    <col min="2564" max="2565" width="18.5" style="128" customWidth="1"/>
    <col min="2566" max="2566" width="29.33203125" style="128" customWidth="1"/>
    <col min="2567" max="2567" width="18.5" style="128" customWidth="1"/>
    <col min="2568" max="2568" width="19.33203125" style="128" customWidth="1"/>
    <col min="2569" max="2816" width="9.1640625" style="128"/>
    <col min="2817" max="2817" width="11.5" style="128" customWidth="1"/>
    <col min="2818" max="2818" width="30.1640625" style="128" customWidth="1"/>
    <col min="2819" max="2819" width="20.83203125" style="128" customWidth="1"/>
    <col min="2820" max="2821" width="18.5" style="128" customWidth="1"/>
    <col min="2822" max="2822" width="29.33203125" style="128" customWidth="1"/>
    <col min="2823" max="2823" width="18.5" style="128" customWidth="1"/>
    <col min="2824" max="2824" width="19.33203125" style="128" customWidth="1"/>
    <col min="2825" max="3072" width="9.1640625" style="128"/>
    <col min="3073" max="3073" width="11.5" style="128" customWidth="1"/>
    <col min="3074" max="3074" width="30.1640625" style="128" customWidth="1"/>
    <col min="3075" max="3075" width="20.83203125" style="128" customWidth="1"/>
    <col min="3076" max="3077" width="18.5" style="128" customWidth="1"/>
    <col min="3078" max="3078" width="29.33203125" style="128" customWidth="1"/>
    <col min="3079" max="3079" width="18.5" style="128" customWidth="1"/>
    <col min="3080" max="3080" width="19.33203125" style="128" customWidth="1"/>
    <col min="3081" max="3328" width="9.1640625" style="128"/>
    <col min="3329" max="3329" width="11.5" style="128" customWidth="1"/>
    <col min="3330" max="3330" width="30.1640625" style="128" customWidth="1"/>
    <col min="3331" max="3331" width="20.83203125" style="128" customWidth="1"/>
    <col min="3332" max="3333" width="18.5" style="128" customWidth="1"/>
    <col min="3334" max="3334" width="29.33203125" style="128" customWidth="1"/>
    <col min="3335" max="3335" width="18.5" style="128" customWidth="1"/>
    <col min="3336" max="3336" width="19.33203125" style="128" customWidth="1"/>
    <col min="3337" max="3584" width="9.1640625" style="128"/>
    <col min="3585" max="3585" width="11.5" style="128" customWidth="1"/>
    <col min="3586" max="3586" width="30.1640625" style="128" customWidth="1"/>
    <col min="3587" max="3587" width="20.83203125" style="128" customWidth="1"/>
    <col min="3588" max="3589" width="18.5" style="128" customWidth="1"/>
    <col min="3590" max="3590" width="29.33203125" style="128" customWidth="1"/>
    <col min="3591" max="3591" width="18.5" style="128" customWidth="1"/>
    <col min="3592" max="3592" width="19.33203125" style="128" customWidth="1"/>
    <col min="3593" max="3840" width="9.1640625" style="128"/>
    <col min="3841" max="3841" width="11.5" style="128" customWidth="1"/>
    <col min="3842" max="3842" width="30.1640625" style="128" customWidth="1"/>
    <col min="3843" max="3843" width="20.83203125" style="128" customWidth="1"/>
    <col min="3844" max="3845" width="18.5" style="128" customWidth="1"/>
    <col min="3846" max="3846" width="29.33203125" style="128" customWidth="1"/>
    <col min="3847" max="3847" width="18.5" style="128" customWidth="1"/>
    <col min="3848" max="3848" width="19.33203125" style="128" customWidth="1"/>
    <col min="3849" max="4096" width="9.1640625" style="128"/>
    <col min="4097" max="4097" width="11.5" style="128" customWidth="1"/>
    <col min="4098" max="4098" width="30.1640625" style="128" customWidth="1"/>
    <col min="4099" max="4099" width="20.83203125" style="128" customWidth="1"/>
    <col min="4100" max="4101" width="18.5" style="128" customWidth="1"/>
    <col min="4102" max="4102" width="29.33203125" style="128" customWidth="1"/>
    <col min="4103" max="4103" width="18.5" style="128" customWidth="1"/>
    <col min="4104" max="4104" width="19.33203125" style="128" customWidth="1"/>
    <col min="4105" max="4352" width="9.1640625" style="128"/>
    <col min="4353" max="4353" width="11.5" style="128" customWidth="1"/>
    <col min="4354" max="4354" width="30.1640625" style="128" customWidth="1"/>
    <col min="4355" max="4355" width="20.83203125" style="128" customWidth="1"/>
    <col min="4356" max="4357" width="18.5" style="128" customWidth="1"/>
    <col min="4358" max="4358" width="29.33203125" style="128" customWidth="1"/>
    <col min="4359" max="4359" width="18.5" style="128" customWidth="1"/>
    <col min="4360" max="4360" width="19.33203125" style="128" customWidth="1"/>
    <col min="4361" max="4608" width="9.1640625" style="128"/>
    <col min="4609" max="4609" width="11.5" style="128" customWidth="1"/>
    <col min="4610" max="4610" width="30.1640625" style="128" customWidth="1"/>
    <col min="4611" max="4611" width="20.83203125" style="128" customWidth="1"/>
    <col min="4612" max="4613" width="18.5" style="128" customWidth="1"/>
    <col min="4614" max="4614" width="29.33203125" style="128" customWidth="1"/>
    <col min="4615" max="4615" width="18.5" style="128" customWidth="1"/>
    <col min="4616" max="4616" width="19.33203125" style="128" customWidth="1"/>
    <col min="4617" max="4864" width="9.1640625" style="128"/>
    <col min="4865" max="4865" width="11.5" style="128" customWidth="1"/>
    <col min="4866" max="4866" width="30.1640625" style="128" customWidth="1"/>
    <col min="4867" max="4867" width="20.83203125" style="128" customWidth="1"/>
    <col min="4868" max="4869" width="18.5" style="128" customWidth="1"/>
    <col min="4870" max="4870" width="29.33203125" style="128" customWidth="1"/>
    <col min="4871" max="4871" width="18.5" style="128" customWidth="1"/>
    <col min="4872" max="4872" width="19.33203125" style="128" customWidth="1"/>
    <col min="4873" max="5120" width="9.1640625" style="128"/>
    <col min="5121" max="5121" width="11.5" style="128" customWidth="1"/>
    <col min="5122" max="5122" width="30.1640625" style="128" customWidth="1"/>
    <col min="5123" max="5123" width="20.83203125" style="128" customWidth="1"/>
    <col min="5124" max="5125" width="18.5" style="128" customWidth="1"/>
    <col min="5126" max="5126" width="29.33203125" style="128" customWidth="1"/>
    <col min="5127" max="5127" width="18.5" style="128" customWidth="1"/>
    <col min="5128" max="5128" width="19.33203125" style="128" customWidth="1"/>
    <col min="5129" max="5376" width="9.1640625" style="128"/>
    <col min="5377" max="5377" width="11.5" style="128" customWidth="1"/>
    <col min="5378" max="5378" width="30.1640625" style="128" customWidth="1"/>
    <col min="5379" max="5379" width="20.83203125" style="128" customWidth="1"/>
    <col min="5380" max="5381" width="18.5" style="128" customWidth="1"/>
    <col min="5382" max="5382" width="29.33203125" style="128" customWidth="1"/>
    <col min="5383" max="5383" width="18.5" style="128" customWidth="1"/>
    <col min="5384" max="5384" width="19.33203125" style="128" customWidth="1"/>
    <col min="5385" max="5632" width="9.1640625" style="128"/>
    <col min="5633" max="5633" width="11.5" style="128" customWidth="1"/>
    <col min="5634" max="5634" width="30.1640625" style="128" customWidth="1"/>
    <col min="5635" max="5635" width="20.83203125" style="128" customWidth="1"/>
    <col min="5636" max="5637" width="18.5" style="128" customWidth="1"/>
    <col min="5638" max="5638" width="29.33203125" style="128" customWidth="1"/>
    <col min="5639" max="5639" width="18.5" style="128" customWidth="1"/>
    <col min="5640" max="5640" width="19.33203125" style="128" customWidth="1"/>
    <col min="5641" max="5888" width="9.1640625" style="128"/>
    <col min="5889" max="5889" width="11.5" style="128" customWidth="1"/>
    <col min="5890" max="5890" width="30.1640625" style="128" customWidth="1"/>
    <col min="5891" max="5891" width="20.83203125" style="128" customWidth="1"/>
    <col min="5892" max="5893" width="18.5" style="128" customWidth="1"/>
    <col min="5894" max="5894" width="29.33203125" style="128" customWidth="1"/>
    <col min="5895" max="5895" width="18.5" style="128" customWidth="1"/>
    <col min="5896" max="5896" width="19.33203125" style="128" customWidth="1"/>
    <col min="5897" max="6144" width="9.1640625" style="128"/>
    <col min="6145" max="6145" width="11.5" style="128" customWidth="1"/>
    <col min="6146" max="6146" width="30.1640625" style="128" customWidth="1"/>
    <col min="6147" max="6147" width="20.83203125" style="128" customWidth="1"/>
    <col min="6148" max="6149" width="18.5" style="128" customWidth="1"/>
    <col min="6150" max="6150" width="29.33203125" style="128" customWidth="1"/>
    <col min="6151" max="6151" width="18.5" style="128" customWidth="1"/>
    <col min="6152" max="6152" width="19.33203125" style="128" customWidth="1"/>
    <col min="6153" max="6400" width="9.1640625" style="128"/>
    <col min="6401" max="6401" width="11.5" style="128" customWidth="1"/>
    <col min="6402" max="6402" width="30.1640625" style="128" customWidth="1"/>
    <col min="6403" max="6403" width="20.83203125" style="128" customWidth="1"/>
    <col min="6404" max="6405" width="18.5" style="128" customWidth="1"/>
    <col min="6406" max="6406" width="29.33203125" style="128" customWidth="1"/>
    <col min="6407" max="6407" width="18.5" style="128" customWidth="1"/>
    <col min="6408" max="6408" width="19.33203125" style="128" customWidth="1"/>
    <col min="6409" max="6656" width="9.1640625" style="128"/>
    <col min="6657" max="6657" width="11.5" style="128" customWidth="1"/>
    <col min="6658" max="6658" width="30.1640625" style="128" customWidth="1"/>
    <col min="6659" max="6659" width="20.83203125" style="128" customWidth="1"/>
    <col min="6660" max="6661" width="18.5" style="128" customWidth="1"/>
    <col min="6662" max="6662" width="29.33203125" style="128" customWidth="1"/>
    <col min="6663" max="6663" width="18.5" style="128" customWidth="1"/>
    <col min="6664" max="6664" width="19.33203125" style="128" customWidth="1"/>
    <col min="6665" max="6912" width="9.1640625" style="128"/>
    <col min="6913" max="6913" width="11.5" style="128" customWidth="1"/>
    <col min="6914" max="6914" width="30.1640625" style="128" customWidth="1"/>
    <col min="6915" max="6915" width="20.83203125" style="128" customWidth="1"/>
    <col min="6916" max="6917" width="18.5" style="128" customWidth="1"/>
    <col min="6918" max="6918" width="29.33203125" style="128" customWidth="1"/>
    <col min="6919" max="6919" width="18.5" style="128" customWidth="1"/>
    <col min="6920" max="6920" width="19.33203125" style="128" customWidth="1"/>
    <col min="6921" max="7168" width="9.1640625" style="128"/>
    <col min="7169" max="7169" width="11.5" style="128" customWidth="1"/>
    <col min="7170" max="7170" width="30.1640625" style="128" customWidth="1"/>
    <col min="7171" max="7171" width="20.83203125" style="128" customWidth="1"/>
    <col min="7172" max="7173" width="18.5" style="128" customWidth="1"/>
    <col min="7174" max="7174" width="29.33203125" style="128" customWidth="1"/>
    <col min="7175" max="7175" width="18.5" style="128" customWidth="1"/>
    <col min="7176" max="7176" width="19.33203125" style="128" customWidth="1"/>
    <col min="7177" max="7424" width="9.1640625" style="128"/>
    <col min="7425" max="7425" width="11.5" style="128" customWidth="1"/>
    <col min="7426" max="7426" width="30.1640625" style="128" customWidth="1"/>
    <col min="7427" max="7427" width="20.83203125" style="128" customWidth="1"/>
    <col min="7428" max="7429" width="18.5" style="128" customWidth="1"/>
    <col min="7430" max="7430" width="29.33203125" style="128" customWidth="1"/>
    <col min="7431" max="7431" width="18.5" style="128" customWidth="1"/>
    <col min="7432" max="7432" width="19.33203125" style="128" customWidth="1"/>
    <col min="7433" max="7680" width="9.1640625" style="128"/>
    <col min="7681" max="7681" width="11.5" style="128" customWidth="1"/>
    <col min="7682" max="7682" width="30.1640625" style="128" customWidth="1"/>
    <col min="7683" max="7683" width="20.83203125" style="128" customWidth="1"/>
    <col min="7684" max="7685" width="18.5" style="128" customWidth="1"/>
    <col min="7686" max="7686" width="29.33203125" style="128" customWidth="1"/>
    <col min="7687" max="7687" width="18.5" style="128" customWidth="1"/>
    <col min="7688" max="7688" width="19.33203125" style="128" customWidth="1"/>
    <col min="7689" max="7936" width="9.1640625" style="128"/>
    <col min="7937" max="7937" width="11.5" style="128" customWidth="1"/>
    <col min="7938" max="7938" width="30.1640625" style="128" customWidth="1"/>
    <col min="7939" max="7939" width="20.83203125" style="128" customWidth="1"/>
    <col min="7940" max="7941" width="18.5" style="128" customWidth="1"/>
    <col min="7942" max="7942" width="29.33203125" style="128" customWidth="1"/>
    <col min="7943" max="7943" width="18.5" style="128" customWidth="1"/>
    <col min="7944" max="7944" width="19.33203125" style="128" customWidth="1"/>
    <col min="7945" max="8192" width="9.1640625" style="128"/>
    <col min="8193" max="8193" width="11.5" style="128" customWidth="1"/>
    <col min="8194" max="8194" width="30.1640625" style="128" customWidth="1"/>
    <col min="8195" max="8195" width="20.83203125" style="128" customWidth="1"/>
    <col min="8196" max="8197" width="18.5" style="128" customWidth="1"/>
    <col min="8198" max="8198" width="29.33203125" style="128" customWidth="1"/>
    <col min="8199" max="8199" width="18.5" style="128" customWidth="1"/>
    <col min="8200" max="8200" width="19.33203125" style="128" customWidth="1"/>
    <col min="8201" max="8448" width="9.1640625" style="128"/>
    <col min="8449" max="8449" width="11.5" style="128" customWidth="1"/>
    <col min="8450" max="8450" width="30.1640625" style="128" customWidth="1"/>
    <col min="8451" max="8451" width="20.83203125" style="128" customWidth="1"/>
    <col min="8452" max="8453" width="18.5" style="128" customWidth="1"/>
    <col min="8454" max="8454" width="29.33203125" style="128" customWidth="1"/>
    <col min="8455" max="8455" width="18.5" style="128" customWidth="1"/>
    <col min="8456" max="8456" width="19.33203125" style="128" customWidth="1"/>
    <col min="8457" max="8704" width="9.1640625" style="128"/>
    <col min="8705" max="8705" width="11.5" style="128" customWidth="1"/>
    <col min="8706" max="8706" width="30.1640625" style="128" customWidth="1"/>
    <col min="8707" max="8707" width="20.83203125" style="128" customWidth="1"/>
    <col min="8708" max="8709" width="18.5" style="128" customWidth="1"/>
    <col min="8710" max="8710" width="29.33203125" style="128" customWidth="1"/>
    <col min="8711" max="8711" width="18.5" style="128" customWidth="1"/>
    <col min="8712" max="8712" width="19.33203125" style="128" customWidth="1"/>
    <col min="8713" max="8960" width="9.1640625" style="128"/>
    <col min="8961" max="8961" width="11.5" style="128" customWidth="1"/>
    <col min="8962" max="8962" width="30.1640625" style="128" customWidth="1"/>
    <col min="8963" max="8963" width="20.83203125" style="128" customWidth="1"/>
    <col min="8964" max="8965" width="18.5" style="128" customWidth="1"/>
    <col min="8966" max="8966" width="29.33203125" style="128" customWidth="1"/>
    <col min="8967" max="8967" width="18.5" style="128" customWidth="1"/>
    <col min="8968" max="8968" width="19.33203125" style="128" customWidth="1"/>
    <col min="8969" max="9216" width="9.1640625" style="128"/>
    <col min="9217" max="9217" width="11.5" style="128" customWidth="1"/>
    <col min="9218" max="9218" width="30.1640625" style="128" customWidth="1"/>
    <col min="9219" max="9219" width="20.83203125" style="128" customWidth="1"/>
    <col min="9220" max="9221" width="18.5" style="128" customWidth="1"/>
    <col min="9222" max="9222" width="29.33203125" style="128" customWidth="1"/>
    <col min="9223" max="9223" width="18.5" style="128" customWidth="1"/>
    <col min="9224" max="9224" width="19.33203125" style="128" customWidth="1"/>
    <col min="9225" max="9472" width="9.1640625" style="128"/>
    <col min="9473" max="9473" width="11.5" style="128" customWidth="1"/>
    <col min="9474" max="9474" width="30.1640625" style="128" customWidth="1"/>
    <col min="9475" max="9475" width="20.83203125" style="128" customWidth="1"/>
    <col min="9476" max="9477" width="18.5" style="128" customWidth="1"/>
    <col min="9478" max="9478" width="29.33203125" style="128" customWidth="1"/>
    <col min="9479" max="9479" width="18.5" style="128" customWidth="1"/>
    <col min="9480" max="9480" width="19.33203125" style="128" customWidth="1"/>
    <col min="9481" max="9728" width="9.1640625" style="128"/>
    <col min="9729" max="9729" width="11.5" style="128" customWidth="1"/>
    <col min="9730" max="9730" width="30.1640625" style="128" customWidth="1"/>
    <col min="9731" max="9731" width="20.83203125" style="128" customWidth="1"/>
    <col min="9732" max="9733" width="18.5" style="128" customWidth="1"/>
    <col min="9734" max="9734" width="29.33203125" style="128" customWidth="1"/>
    <col min="9735" max="9735" width="18.5" style="128" customWidth="1"/>
    <col min="9736" max="9736" width="19.33203125" style="128" customWidth="1"/>
    <col min="9737" max="9984" width="9.1640625" style="128"/>
    <col min="9985" max="9985" width="11.5" style="128" customWidth="1"/>
    <col min="9986" max="9986" width="30.1640625" style="128" customWidth="1"/>
    <col min="9987" max="9987" width="20.83203125" style="128" customWidth="1"/>
    <col min="9988" max="9989" width="18.5" style="128" customWidth="1"/>
    <col min="9990" max="9990" width="29.33203125" style="128" customWidth="1"/>
    <col min="9991" max="9991" width="18.5" style="128" customWidth="1"/>
    <col min="9992" max="9992" width="19.33203125" style="128" customWidth="1"/>
    <col min="9993" max="10240" width="9.1640625" style="128"/>
    <col min="10241" max="10241" width="11.5" style="128" customWidth="1"/>
    <col min="10242" max="10242" width="30.1640625" style="128" customWidth="1"/>
    <col min="10243" max="10243" width="20.83203125" style="128" customWidth="1"/>
    <col min="10244" max="10245" width="18.5" style="128" customWidth="1"/>
    <col min="10246" max="10246" width="29.33203125" style="128" customWidth="1"/>
    <col min="10247" max="10247" width="18.5" style="128" customWidth="1"/>
    <col min="10248" max="10248" width="19.33203125" style="128" customWidth="1"/>
    <col min="10249" max="10496" width="9.1640625" style="128"/>
    <col min="10497" max="10497" width="11.5" style="128" customWidth="1"/>
    <col min="10498" max="10498" width="30.1640625" style="128" customWidth="1"/>
    <col min="10499" max="10499" width="20.83203125" style="128" customWidth="1"/>
    <col min="10500" max="10501" width="18.5" style="128" customWidth="1"/>
    <col min="10502" max="10502" width="29.33203125" style="128" customWidth="1"/>
    <col min="10503" max="10503" width="18.5" style="128" customWidth="1"/>
    <col min="10504" max="10504" width="19.33203125" style="128" customWidth="1"/>
    <col min="10505" max="10752" width="9.1640625" style="128"/>
    <col min="10753" max="10753" width="11.5" style="128" customWidth="1"/>
    <col min="10754" max="10754" width="30.1640625" style="128" customWidth="1"/>
    <col min="10755" max="10755" width="20.83203125" style="128" customWidth="1"/>
    <col min="10756" max="10757" width="18.5" style="128" customWidth="1"/>
    <col min="10758" max="10758" width="29.33203125" style="128" customWidth="1"/>
    <col min="10759" max="10759" width="18.5" style="128" customWidth="1"/>
    <col min="10760" max="10760" width="19.33203125" style="128" customWidth="1"/>
    <col min="10761" max="11008" width="9.1640625" style="128"/>
    <col min="11009" max="11009" width="11.5" style="128" customWidth="1"/>
    <col min="11010" max="11010" width="30.1640625" style="128" customWidth="1"/>
    <col min="11011" max="11011" width="20.83203125" style="128" customWidth="1"/>
    <col min="11012" max="11013" width="18.5" style="128" customWidth="1"/>
    <col min="11014" max="11014" width="29.33203125" style="128" customWidth="1"/>
    <col min="11015" max="11015" width="18.5" style="128" customWidth="1"/>
    <col min="11016" max="11016" width="19.33203125" style="128" customWidth="1"/>
    <col min="11017" max="11264" width="9.1640625" style="128"/>
    <col min="11265" max="11265" width="11.5" style="128" customWidth="1"/>
    <col min="11266" max="11266" width="30.1640625" style="128" customWidth="1"/>
    <col min="11267" max="11267" width="20.83203125" style="128" customWidth="1"/>
    <col min="11268" max="11269" width="18.5" style="128" customWidth="1"/>
    <col min="11270" max="11270" width="29.33203125" style="128" customWidth="1"/>
    <col min="11271" max="11271" width="18.5" style="128" customWidth="1"/>
    <col min="11272" max="11272" width="19.33203125" style="128" customWidth="1"/>
    <col min="11273" max="11520" width="9.1640625" style="128"/>
    <col min="11521" max="11521" width="11.5" style="128" customWidth="1"/>
    <col min="11522" max="11522" width="30.1640625" style="128" customWidth="1"/>
    <col min="11523" max="11523" width="20.83203125" style="128" customWidth="1"/>
    <col min="11524" max="11525" width="18.5" style="128" customWidth="1"/>
    <col min="11526" max="11526" width="29.33203125" style="128" customWidth="1"/>
    <col min="11527" max="11527" width="18.5" style="128" customWidth="1"/>
    <col min="11528" max="11528" width="19.33203125" style="128" customWidth="1"/>
    <col min="11529" max="11776" width="9.1640625" style="128"/>
    <col min="11777" max="11777" width="11.5" style="128" customWidth="1"/>
    <col min="11778" max="11778" width="30.1640625" style="128" customWidth="1"/>
    <col min="11779" max="11779" width="20.83203125" style="128" customWidth="1"/>
    <col min="11780" max="11781" width="18.5" style="128" customWidth="1"/>
    <col min="11782" max="11782" width="29.33203125" style="128" customWidth="1"/>
    <col min="11783" max="11783" width="18.5" style="128" customWidth="1"/>
    <col min="11784" max="11784" width="19.33203125" style="128" customWidth="1"/>
    <col min="11785" max="12032" width="9.1640625" style="128"/>
    <col min="12033" max="12033" width="11.5" style="128" customWidth="1"/>
    <col min="12034" max="12034" width="30.1640625" style="128" customWidth="1"/>
    <col min="12035" max="12035" width="20.83203125" style="128" customWidth="1"/>
    <col min="12036" max="12037" width="18.5" style="128" customWidth="1"/>
    <col min="12038" max="12038" width="29.33203125" style="128" customWidth="1"/>
    <col min="12039" max="12039" width="18.5" style="128" customWidth="1"/>
    <col min="12040" max="12040" width="19.33203125" style="128" customWidth="1"/>
    <col min="12041" max="12288" width="9.1640625" style="128"/>
    <col min="12289" max="12289" width="11.5" style="128" customWidth="1"/>
    <col min="12290" max="12290" width="30.1640625" style="128" customWidth="1"/>
    <col min="12291" max="12291" width="20.83203125" style="128" customWidth="1"/>
    <col min="12292" max="12293" width="18.5" style="128" customWidth="1"/>
    <col min="12294" max="12294" width="29.33203125" style="128" customWidth="1"/>
    <col min="12295" max="12295" width="18.5" style="128" customWidth="1"/>
    <col min="12296" max="12296" width="19.33203125" style="128" customWidth="1"/>
    <col min="12297" max="12544" width="9.1640625" style="128"/>
    <col min="12545" max="12545" width="11.5" style="128" customWidth="1"/>
    <col min="12546" max="12546" width="30.1640625" style="128" customWidth="1"/>
    <col min="12547" max="12547" width="20.83203125" style="128" customWidth="1"/>
    <col min="12548" max="12549" width="18.5" style="128" customWidth="1"/>
    <col min="12550" max="12550" width="29.33203125" style="128" customWidth="1"/>
    <col min="12551" max="12551" width="18.5" style="128" customWidth="1"/>
    <col min="12552" max="12552" width="19.33203125" style="128" customWidth="1"/>
    <col min="12553" max="12800" width="9.1640625" style="128"/>
    <col min="12801" max="12801" width="11.5" style="128" customWidth="1"/>
    <col min="12802" max="12802" width="30.1640625" style="128" customWidth="1"/>
    <col min="12803" max="12803" width="20.83203125" style="128" customWidth="1"/>
    <col min="12804" max="12805" width="18.5" style="128" customWidth="1"/>
    <col min="12806" max="12806" width="29.33203125" style="128" customWidth="1"/>
    <col min="12807" max="12807" width="18.5" style="128" customWidth="1"/>
    <col min="12808" max="12808" width="19.33203125" style="128" customWidth="1"/>
    <col min="12809" max="13056" width="9.1640625" style="128"/>
    <col min="13057" max="13057" width="11.5" style="128" customWidth="1"/>
    <col min="13058" max="13058" width="30.1640625" style="128" customWidth="1"/>
    <col min="13059" max="13059" width="20.83203125" style="128" customWidth="1"/>
    <col min="13060" max="13061" width="18.5" style="128" customWidth="1"/>
    <col min="13062" max="13062" width="29.33203125" style="128" customWidth="1"/>
    <col min="13063" max="13063" width="18.5" style="128" customWidth="1"/>
    <col min="13064" max="13064" width="19.33203125" style="128" customWidth="1"/>
    <col min="13065" max="13312" width="9.1640625" style="128"/>
    <col min="13313" max="13313" width="11.5" style="128" customWidth="1"/>
    <col min="13314" max="13314" width="30.1640625" style="128" customWidth="1"/>
    <col min="13315" max="13315" width="20.83203125" style="128" customWidth="1"/>
    <col min="13316" max="13317" width="18.5" style="128" customWidth="1"/>
    <col min="13318" max="13318" width="29.33203125" style="128" customWidth="1"/>
    <col min="13319" max="13319" width="18.5" style="128" customWidth="1"/>
    <col min="13320" max="13320" width="19.33203125" style="128" customWidth="1"/>
    <col min="13321" max="13568" width="9.1640625" style="128"/>
    <col min="13569" max="13569" width="11.5" style="128" customWidth="1"/>
    <col min="13570" max="13570" width="30.1640625" style="128" customWidth="1"/>
    <col min="13571" max="13571" width="20.83203125" style="128" customWidth="1"/>
    <col min="13572" max="13573" width="18.5" style="128" customWidth="1"/>
    <col min="13574" max="13574" width="29.33203125" style="128" customWidth="1"/>
    <col min="13575" max="13575" width="18.5" style="128" customWidth="1"/>
    <col min="13576" max="13576" width="19.33203125" style="128" customWidth="1"/>
    <col min="13577" max="13824" width="9.1640625" style="128"/>
    <col min="13825" max="13825" width="11.5" style="128" customWidth="1"/>
    <col min="13826" max="13826" width="30.1640625" style="128" customWidth="1"/>
    <col min="13827" max="13827" width="20.83203125" style="128" customWidth="1"/>
    <col min="13828" max="13829" width="18.5" style="128" customWidth="1"/>
    <col min="13830" max="13830" width="29.33203125" style="128" customWidth="1"/>
    <col min="13831" max="13831" width="18.5" style="128" customWidth="1"/>
    <col min="13832" max="13832" width="19.33203125" style="128" customWidth="1"/>
    <col min="13833" max="14080" width="9.1640625" style="128"/>
    <col min="14081" max="14081" width="11.5" style="128" customWidth="1"/>
    <col min="14082" max="14082" width="30.1640625" style="128" customWidth="1"/>
    <col min="14083" max="14083" width="20.83203125" style="128" customWidth="1"/>
    <col min="14084" max="14085" width="18.5" style="128" customWidth="1"/>
    <col min="14086" max="14086" width="29.33203125" style="128" customWidth="1"/>
    <col min="14087" max="14087" width="18.5" style="128" customWidth="1"/>
    <col min="14088" max="14088" width="19.33203125" style="128" customWidth="1"/>
    <col min="14089" max="14336" width="9.1640625" style="128"/>
    <col min="14337" max="14337" width="11.5" style="128" customWidth="1"/>
    <col min="14338" max="14338" width="30.1640625" style="128" customWidth="1"/>
    <col min="14339" max="14339" width="20.83203125" style="128" customWidth="1"/>
    <col min="14340" max="14341" width="18.5" style="128" customWidth="1"/>
    <col min="14342" max="14342" width="29.33203125" style="128" customWidth="1"/>
    <col min="14343" max="14343" width="18.5" style="128" customWidth="1"/>
    <col min="14344" max="14344" width="19.33203125" style="128" customWidth="1"/>
    <col min="14345" max="14592" width="9.1640625" style="128"/>
    <col min="14593" max="14593" width="11.5" style="128" customWidth="1"/>
    <col min="14594" max="14594" width="30.1640625" style="128" customWidth="1"/>
    <col min="14595" max="14595" width="20.83203125" style="128" customWidth="1"/>
    <col min="14596" max="14597" width="18.5" style="128" customWidth="1"/>
    <col min="14598" max="14598" width="29.33203125" style="128" customWidth="1"/>
    <col min="14599" max="14599" width="18.5" style="128" customWidth="1"/>
    <col min="14600" max="14600" width="19.33203125" style="128" customWidth="1"/>
    <col min="14601" max="14848" width="9.1640625" style="128"/>
    <col min="14849" max="14849" width="11.5" style="128" customWidth="1"/>
    <col min="14850" max="14850" width="30.1640625" style="128" customWidth="1"/>
    <col min="14851" max="14851" width="20.83203125" style="128" customWidth="1"/>
    <col min="14852" max="14853" width="18.5" style="128" customWidth="1"/>
    <col min="14854" max="14854" width="29.33203125" style="128" customWidth="1"/>
    <col min="14855" max="14855" width="18.5" style="128" customWidth="1"/>
    <col min="14856" max="14856" width="19.33203125" style="128" customWidth="1"/>
    <col min="14857" max="15104" width="9.1640625" style="128"/>
    <col min="15105" max="15105" width="11.5" style="128" customWidth="1"/>
    <col min="15106" max="15106" width="30.1640625" style="128" customWidth="1"/>
    <col min="15107" max="15107" width="20.83203125" style="128" customWidth="1"/>
    <col min="15108" max="15109" width="18.5" style="128" customWidth="1"/>
    <col min="15110" max="15110" width="29.33203125" style="128" customWidth="1"/>
    <col min="15111" max="15111" width="18.5" style="128" customWidth="1"/>
    <col min="15112" max="15112" width="19.33203125" style="128" customWidth="1"/>
    <col min="15113" max="15360" width="9.1640625" style="128"/>
    <col min="15361" max="15361" width="11.5" style="128" customWidth="1"/>
    <col min="15362" max="15362" width="30.1640625" style="128" customWidth="1"/>
    <col min="15363" max="15363" width="20.83203125" style="128" customWidth="1"/>
    <col min="15364" max="15365" width="18.5" style="128" customWidth="1"/>
    <col min="15366" max="15366" width="29.33203125" style="128" customWidth="1"/>
    <col min="15367" max="15367" width="18.5" style="128" customWidth="1"/>
    <col min="15368" max="15368" width="19.33203125" style="128" customWidth="1"/>
    <col min="15369" max="15616" width="9.1640625" style="128"/>
    <col min="15617" max="15617" width="11.5" style="128" customWidth="1"/>
    <col min="15618" max="15618" width="30.1640625" style="128" customWidth="1"/>
    <col min="15619" max="15619" width="20.83203125" style="128" customWidth="1"/>
    <col min="15620" max="15621" width="18.5" style="128" customWidth="1"/>
    <col min="15622" max="15622" width="29.33203125" style="128" customWidth="1"/>
    <col min="15623" max="15623" width="18.5" style="128" customWidth="1"/>
    <col min="15624" max="15624" width="19.33203125" style="128" customWidth="1"/>
    <col min="15625" max="15872" width="9.1640625" style="128"/>
    <col min="15873" max="15873" width="11.5" style="128" customWidth="1"/>
    <col min="15874" max="15874" width="30.1640625" style="128" customWidth="1"/>
    <col min="15875" max="15875" width="20.83203125" style="128" customWidth="1"/>
    <col min="15876" max="15877" width="18.5" style="128" customWidth="1"/>
    <col min="15878" max="15878" width="29.33203125" style="128" customWidth="1"/>
    <col min="15879" max="15879" width="18.5" style="128" customWidth="1"/>
    <col min="15880" max="15880" width="19.33203125" style="128" customWidth="1"/>
    <col min="15881" max="16128" width="9.1640625" style="128"/>
    <col min="16129" max="16129" width="11.5" style="128" customWidth="1"/>
    <col min="16130" max="16130" width="30.1640625" style="128" customWidth="1"/>
    <col min="16131" max="16131" width="20.83203125" style="128" customWidth="1"/>
    <col min="16132" max="16133" width="18.5" style="128" customWidth="1"/>
    <col min="16134" max="16134" width="29.33203125" style="128" customWidth="1"/>
    <col min="16135" max="16135" width="18.5" style="128" customWidth="1"/>
    <col min="16136" max="16136" width="19.33203125" style="128" customWidth="1"/>
    <col min="16137" max="16384" width="9.1640625" style="128"/>
  </cols>
  <sheetData>
    <row r="1" spans="1:103" ht="15.5" customHeight="1" x14ac:dyDescent="0.15">
      <c r="A1" s="507" t="s">
        <v>0</v>
      </c>
      <c r="B1" s="508"/>
      <c r="C1" s="509">
        <f>'Tender Cover Sheet'!C12</f>
        <v>0</v>
      </c>
      <c r="D1" s="510"/>
      <c r="E1" s="511"/>
      <c r="F1" s="197"/>
      <c r="G1" s="193"/>
      <c r="H1" s="193"/>
      <c r="I1" s="258"/>
      <c r="J1" s="259"/>
      <c r="K1" s="260"/>
      <c r="L1" s="261"/>
      <c r="M1" s="193"/>
      <c r="N1" s="262"/>
      <c r="O1" s="261"/>
      <c r="P1" s="263"/>
      <c r="Q1" s="193"/>
      <c r="R1" s="193"/>
      <c r="S1" s="193"/>
      <c r="T1" s="193"/>
      <c r="U1" s="193"/>
      <c r="V1" s="193"/>
      <c r="W1" s="193"/>
      <c r="X1" s="193"/>
      <c r="Y1" s="193"/>
      <c r="Z1" s="193"/>
      <c r="AA1" s="193"/>
      <c r="AB1" s="193"/>
      <c r="AC1" s="193"/>
      <c r="AD1" s="193"/>
      <c r="AE1" s="193"/>
      <c r="AF1" s="193"/>
      <c r="AG1" s="193"/>
      <c r="AH1" s="193"/>
      <c r="AI1" s="193"/>
      <c r="AJ1" s="193"/>
      <c r="AK1" s="193"/>
      <c r="AL1" s="193"/>
      <c r="AM1" s="193"/>
      <c r="AN1" s="193"/>
      <c r="AO1" s="193"/>
      <c r="AP1" s="193"/>
      <c r="AQ1" s="193"/>
      <c r="AR1" s="193"/>
      <c r="AS1" s="193"/>
      <c r="AT1" s="193"/>
      <c r="AU1" s="193"/>
      <c r="AV1" s="193"/>
      <c r="AW1" s="193"/>
      <c r="AX1" s="193"/>
      <c r="AY1" s="193"/>
      <c r="AZ1" s="193"/>
      <c r="BA1" s="193"/>
      <c r="BB1" s="193"/>
      <c r="BC1" s="193"/>
      <c r="BD1" s="193"/>
      <c r="BE1" s="193"/>
      <c r="BF1" s="193"/>
      <c r="BG1" s="193"/>
      <c r="BH1" s="193"/>
      <c r="BI1" s="193"/>
      <c r="BJ1" s="193"/>
      <c r="BK1" s="193"/>
      <c r="BL1" s="193"/>
      <c r="BM1" s="193"/>
      <c r="BN1" s="193"/>
      <c r="BO1" s="193"/>
      <c r="BP1" s="193"/>
      <c r="BQ1" s="193"/>
      <c r="BR1" s="193"/>
      <c r="BS1" s="193"/>
      <c r="BT1" s="193"/>
      <c r="BU1" s="193"/>
      <c r="BV1" s="193"/>
      <c r="BW1" s="193"/>
      <c r="BX1" s="193"/>
      <c r="BY1" s="193"/>
      <c r="BZ1" s="193"/>
      <c r="CA1" s="193"/>
      <c r="CB1" s="193"/>
      <c r="CC1" s="193"/>
      <c r="CD1" s="193"/>
      <c r="CE1" s="193"/>
      <c r="CF1" s="193"/>
      <c r="CG1" s="193"/>
      <c r="CH1" s="193"/>
      <c r="CI1" s="193"/>
      <c r="CJ1" s="193"/>
      <c r="CK1" s="193"/>
      <c r="CL1" s="193"/>
      <c r="CM1" s="193"/>
      <c r="CN1" s="193"/>
      <c r="CO1" s="193"/>
      <c r="CP1" s="193"/>
      <c r="CQ1" s="193"/>
      <c r="CR1" s="193"/>
      <c r="CS1" s="193"/>
      <c r="CT1" s="193"/>
      <c r="CU1" s="193"/>
      <c r="CV1" s="193"/>
    </row>
    <row r="2" spans="1:103" ht="59.5" customHeight="1" x14ac:dyDescent="0.15">
      <c r="A2" s="507" t="s">
        <v>1</v>
      </c>
      <c r="B2" s="508"/>
      <c r="C2" s="512" t="str">
        <f>'Tender Cover Sheet'!C14</f>
        <v>STANDARDISATION, RATIONALISATION AND TESTING OF MEDIUM VOLTAGE RING MAIN UNITS (RMUS) AND RMUS WITH INTERGRATED CONTROL PLANT SOLUTION CONSISTING OF REMOTE TERMINAL UNITS (RTU) AND DEFINED PROTECTION SYSTEMS</v>
      </c>
      <c r="D2" s="513"/>
      <c r="E2" s="514"/>
      <c r="F2" s="197"/>
      <c r="G2" s="193"/>
      <c r="H2" s="264"/>
      <c r="I2" s="265"/>
      <c r="J2" s="266"/>
      <c r="K2" s="260"/>
      <c r="L2" s="261"/>
      <c r="M2" s="193"/>
      <c r="N2" s="262"/>
      <c r="O2" s="261"/>
      <c r="P2" s="26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c r="BC2" s="193"/>
      <c r="BD2" s="193"/>
      <c r="BE2" s="193"/>
      <c r="BF2" s="193"/>
      <c r="BG2" s="193"/>
      <c r="BH2" s="193"/>
      <c r="BI2" s="193"/>
      <c r="BJ2" s="193"/>
      <c r="BK2" s="193"/>
      <c r="BL2" s="193"/>
      <c r="BM2" s="193"/>
      <c r="BN2" s="193"/>
      <c r="BO2" s="193"/>
      <c r="BP2" s="193"/>
      <c r="BQ2" s="193"/>
      <c r="BR2" s="193"/>
      <c r="BS2" s="193"/>
      <c r="BT2" s="193"/>
      <c r="BU2" s="193"/>
      <c r="BV2" s="193"/>
      <c r="BW2" s="193"/>
      <c r="BX2" s="193"/>
      <c r="BY2" s="193"/>
      <c r="BZ2" s="193"/>
      <c r="CA2" s="193"/>
      <c r="CB2" s="193"/>
      <c r="CC2" s="193"/>
      <c r="CD2" s="193"/>
      <c r="CE2" s="193"/>
      <c r="CF2" s="193"/>
      <c r="CG2" s="193"/>
      <c r="CH2" s="193"/>
      <c r="CI2" s="193"/>
      <c r="CJ2" s="193"/>
      <c r="CK2" s="193"/>
      <c r="CL2" s="193"/>
      <c r="CM2" s="193"/>
      <c r="CN2" s="193"/>
      <c r="CO2" s="193"/>
      <c r="CP2" s="193"/>
      <c r="CQ2" s="193"/>
      <c r="CR2" s="193"/>
      <c r="CS2" s="193"/>
      <c r="CT2" s="193"/>
      <c r="CU2" s="193"/>
      <c r="CV2" s="193"/>
    </row>
    <row r="3" spans="1:103" ht="15.5" customHeight="1" x14ac:dyDescent="0.15">
      <c r="A3" s="507" t="s">
        <v>2</v>
      </c>
      <c r="B3" s="508"/>
      <c r="C3" s="509">
        <f>'Tender Cover Sheet'!C16</f>
        <v>0</v>
      </c>
      <c r="D3" s="510"/>
      <c r="E3" s="511"/>
      <c r="F3" s="197"/>
      <c r="G3" s="193"/>
      <c r="H3" s="264"/>
      <c r="I3" s="265"/>
      <c r="J3" s="266"/>
      <c r="K3" s="260"/>
      <c r="L3" s="261"/>
      <c r="M3" s="193"/>
      <c r="N3" s="262"/>
      <c r="O3" s="261"/>
      <c r="P3" s="26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c r="BC3" s="193"/>
      <c r="BD3" s="193"/>
      <c r="BE3" s="193"/>
      <c r="BF3" s="193"/>
      <c r="BG3" s="193"/>
      <c r="BH3" s="193"/>
      <c r="BI3" s="193"/>
      <c r="BJ3" s="193"/>
      <c r="BK3" s="193"/>
      <c r="BL3" s="193"/>
      <c r="BM3" s="193"/>
      <c r="BN3" s="193"/>
      <c r="BO3" s="193"/>
      <c r="BP3" s="193"/>
      <c r="BQ3" s="193"/>
      <c r="BR3" s="193"/>
      <c r="BS3" s="193"/>
      <c r="BT3" s="193"/>
      <c r="BU3" s="193"/>
      <c r="BV3" s="193"/>
      <c r="BW3" s="193"/>
      <c r="BX3" s="193"/>
      <c r="BY3" s="193"/>
      <c r="BZ3" s="193"/>
      <c r="CA3" s="193"/>
      <c r="CB3" s="193"/>
      <c r="CC3" s="193"/>
      <c r="CD3" s="193"/>
      <c r="CE3" s="193"/>
      <c r="CF3" s="193"/>
      <c r="CG3" s="193"/>
      <c r="CH3" s="193"/>
      <c r="CI3" s="193"/>
      <c r="CJ3" s="193"/>
      <c r="CK3" s="193"/>
      <c r="CL3" s="193"/>
      <c r="CM3" s="193"/>
      <c r="CN3" s="193"/>
      <c r="CO3" s="193"/>
      <c r="CP3" s="193"/>
      <c r="CQ3" s="193"/>
      <c r="CR3" s="193"/>
      <c r="CS3" s="193"/>
      <c r="CT3" s="193"/>
      <c r="CU3" s="193"/>
      <c r="CV3" s="193"/>
    </row>
    <row r="4" spans="1:103" ht="15.5" customHeight="1" x14ac:dyDescent="0.15">
      <c r="A4" s="507" t="s">
        <v>3</v>
      </c>
      <c r="B4" s="508"/>
      <c r="C4" s="509" t="str">
        <f>'Tender Cover Sheet'!C18</f>
        <v xml:space="preserve">Main Offer </v>
      </c>
      <c r="D4" s="510"/>
      <c r="E4" s="511"/>
      <c r="F4" s="197"/>
      <c r="G4" s="193"/>
      <c r="H4" s="264"/>
      <c r="I4" s="265"/>
      <c r="J4" s="266"/>
      <c r="K4" s="260"/>
      <c r="L4" s="261"/>
      <c r="M4" s="193"/>
      <c r="N4" s="262"/>
      <c r="O4" s="261"/>
      <c r="P4" s="26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93"/>
      <c r="BG4" s="193"/>
      <c r="BH4" s="193"/>
      <c r="BI4" s="193"/>
      <c r="BJ4" s="193"/>
      <c r="BK4" s="193"/>
      <c r="BL4" s="193"/>
      <c r="BM4" s="193"/>
      <c r="BN4" s="193"/>
      <c r="BO4" s="193"/>
      <c r="BP4" s="193"/>
      <c r="BQ4" s="193"/>
      <c r="BR4" s="193"/>
      <c r="BS4" s="193"/>
      <c r="BT4" s="193"/>
      <c r="BU4" s="193"/>
      <c r="BV4" s="193"/>
      <c r="BW4" s="193"/>
      <c r="BX4" s="193"/>
      <c r="BY4" s="193"/>
      <c r="BZ4" s="193"/>
      <c r="CA4" s="193"/>
      <c r="CB4" s="193"/>
      <c r="CC4" s="193"/>
      <c r="CD4" s="193"/>
      <c r="CE4" s="193"/>
      <c r="CF4" s="193"/>
      <c r="CG4" s="193"/>
      <c r="CH4" s="193"/>
      <c r="CI4" s="193"/>
      <c r="CJ4" s="193"/>
      <c r="CK4" s="193"/>
      <c r="CL4" s="193"/>
      <c r="CM4" s="193"/>
      <c r="CN4" s="193"/>
      <c r="CO4" s="193"/>
      <c r="CP4" s="193"/>
      <c r="CQ4" s="193"/>
      <c r="CR4" s="193"/>
      <c r="CS4" s="193"/>
      <c r="CT4" s="193"/>
      <c r="CU4" s="193"/>
      <c r="CV4" s="193"/>
    </row>
    <row r="5" spans="1:103" x14ac:dyDescent="0.15">
      <c r="A5" s="267"/>
      <c r="B5" s="268"/>
      <c r="C5" s="269"/>
      <c r="D5" s="269"/>
      <c r="E5" s="269"/>
      <c r="F5" s="269"/>
      <c r="G5" s="269"/>
      <c r="H5" s="220"/>
      <c r="I5" s="220"/>
      <c r="J5" s="220"/>
      <c r="K5" s="220"/>
      <c r="L5" s="22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c r="BO5" s="270"/>
      <c r="BP5" s="270"/>
      <c r="BQ5" s="270"/>
      <c r="BR5" s="270"/>
      <c r="BS5" s="270"/>
      <c r="BT5" s="270"/>
      <c r="BU5" s="270"/>
      <c r="BV5" s="270"/>
      <c r="BW5" s="270"/>
      <c r="BX5" s="270"/>
      <c r="BY5" s="270"/>
      <c r="BZ5" s="270"/>
      <c r="CA5" s="270"/>
      <c r="CB5" s="270"/>
      <c r="CC5" s="270"/>
      <c r="CD5" s="270"/>
      <c r="CE5" s="270"/>
      <c r="CF5" s="270"/>
      <c r="CG5" s="270"/>
      <c r="CH5" s="270"/>
      <c r="CI5" s="270"/>
      <c r="CJ5" s="270"/>
      <c r="CK5" s="270"/>
      <c r="CL5" s="270"/>
      <c r="CM5" s="270"/>
      <c r="CN5" s="270"/>
      <c r="CO5" s="270"/>
      <c r="CP5" s="270"/>
      <c r="CQ5" s="270"/>
      <c r="CR5" s="270"/>
      <c r="CS5" s="270"/>
      <c r="CT5" s="270"/>
      <c r="CU5" s="270"/>
      <c r="CV5" s="270"/>
      <c r="CW5" s="270"/>
      <c r="CX5" s="270"/>
      <c r="CY5" s="270"/>
    </row>
    <row r="6" spans="1:103" x14ac:dyDescent="0.15">
      <c r="A6" s="271" t="s">
        <v>222</v>
      </c>
      <c r="B6" s="221"/>
      <c r="C6" s="222"/>
      <c r="D6" s="222"/>
      <c r="E6" s="222"/>
      <c r="F6" s="222"/>
      <c r="G6" s="222"/>
      <c r="H6" s="222"/>
      <c r="I6" s="222"/>
      <c r="J6" s="222"/>
      <c r="K6" s="222"/>
      <c r="L6" s="222"/>
      <c r="M6" s="222"/>
      <c r="N6" s="222"/>
      <c r="O6" s="222"/>
      <c r="P6" s="222"/>
      <c r="Q6" s="222"/>
      <c r="R6" s="222"/>
      <c r="S6" s="222"/>
      <c r="T6" s="272"/>
      <c r="U6" s="222"/>
      <c r="V6" s="222"/>
      <c r="W6" s="222"/>
      <c r="X6" s="222"/>
      <c r="Y6" s="222"/>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row>
    <row r="7" spans="1:103" x14ac:dyDescent="0.15">
      <c r="A7" s="273"/>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c r="BO7" s="270"/>
      <c r="BP7" s="270"/>
      <c r="BQ7" s="270"/>
      <c r="BR7" s="270"/>
      <c r="BS7" s="270"/>
      <c r="BT7" s="270"/>
      <c r="BU7" s="270"/>
      <c r="BV7" s="270"/>
      <c r="BW7" s="270"/>
      <c r="BX7" s="270"/>
      <c r="BY7" s="270"/>
      <c r="BZ7" s="270"/>
      <c r="CA7" s="270"/>
      <c r="CB7" s="270"/>
      <c r="CC7" s="270"/>
      <c r="CD7" s="270"/>
      <c r="CE7" s="270"/>
      <c r="CF7" s="270"/>
      <c r="CG7" s="270"/>
      <c r="CH7" s="270"/>
      <c r="CI7" s="270"/>
      <c r="CJ7" s="270"/>
      <c r="CK7" s="270"/>
      <c r="CL7" s="270"/>
      <c r="CM7" s="270"/>
      <c r="CN7" s="270"/>
      <c r="CO7" s="270"/>
      <c r="CP7" s="270"/>
      <c r="CQ7" s="270"/>
      <c r="CR7" s="270"/>
      <c r="CS7" s="270"/>
      <c r="CT7" s="270"/>
      <c r="CU7" s="270"/>
      <c r="CV7" s="270"/>
      <c r="CW7" s="270"/>
      <c r="CX7" s="270"/>
      <c r="CY7" s="270"/>
    </row>
    <row r="8" spans="1:103" ht="14" thickBot="1" x14ac:dyDescent="0.2">
      <c r="A8" s="274" t="s">
        <v>5</v>
      </c>
    </row>
    <row r="9" spans="1:103" ht="87" customHeight="1" x14ac:dyDescent="0.15">
      <c r="A9" s="275">
        <v>1</v>
      </c>
      <c r="B9" s="515" t="s">
        <v>275</v>
      </c>
      <c r="C9" s="516"/>
      <c r="D9" s="516"/>
      <c r="E9" s="516"/>
      <c r="F9" s="516"/>
      <c r="G9" s="517"/>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c r="BR9" s="276"/>
      <c r="BS9" s="276"/>
      <c r="BT9" s="276"/>
      <c r="BU9" s="276"/>
      <c r="BV9" s="276"/>
      <c r="BW9" s="276"/>
      <c r="BX9" s="276"/>
      <c r="BY9" s="276"/>
      <c r="BZ9" s="276"/>
      <c r="CA9" s="276"/>
      <c r="CB9" s="276"/>
      <c r="CC9" s="276"/>
      <c r="CD9" s="276"/>
      <c r="CE9" s="276"/>
      <c r="CF9" s="276"/>
      <c r="CG9" s="276"/>
      <c r="CH9" s="276"/>
      <c r="CI9" s="276"/>
      <c r="CJ9" s="276"/>
      <c r="CK9" s="276"/>
      <c r="CL9" s="276"/>
      <c r="CM9" s="276"/>
      <c r="CN9" s="276"/>
      <c r="CO9" s="276"/>
      <c r="CP9" s="276"/>
      <c r="CQ9" s="276"/>
      <c r="CR9" s="276"/>
      <c r="CS9" s="276"/>
      <c r="CT9" s="276"/>
      <c r="CU9" s="276"/>
      <c r="CV9" s="276"/>
      <c r="CW9" s="276"/>
      <c r="CX9" s="276"/>
      <c r="CY9" s="276"/>
    </row>
    <row r="10" spans="1:103" ht="27" customHeight="1" x14ac:dyDescent="0.15">
      <c r="A10" s="518">
        <v>2</v>
      </c>
      <c r="B10" s="519" t="s">
        <v>223</v>
      </c>
      <c r="C10" s="520"/>
      <c r="D10" s="520"/>
      <c r="E10" s="520"/>
      <c r="F10" s="520"/>
      <c r="G10" s="521"/>
      <c r="H10" s="276"/>
      <c r="I10" s="276"/>
      <c r="J10" s="277"/>
      <c r="K10" s="276"/>
      <c r="L10" s="276"/>
      <c r="M10" s="276"/>
      <c r="N10" s="276"/>
      <c r="O10" s="500"/>
      <c r="P10" s="501"/>
      <c r="Q10" s="501"/>
      <c r="R10" s="501"/>
      <c r="S10" s="501"/>
      <c r="T10" s="501"/>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c r="BR10" s="276"/>
      <c r="BS10" s="276"/>
      <c r="BT10" s="276"/>
      <c r="BU10" s="276"/>
      <c r="BV10" s="276"/>
      <c r="BW10" s="276"/>
      <c r="BX10" s="276"/>
      <c r="BY10" s="276"/>
      <c r="BZ10" s="276"/>
      <c r="CA10" s="276"/>
      <c r="CB10" s="276"/>
      <c r="CC10" s="276"/>
      <c r="CD10" s="276"/>
      <c r="CE10" s="276"/>
      <c r="CF10" s="276"/>
      <c r="CG10" s="276"/>
      <c r="CH10" s="276"/>
      <c r="CI10" s="276"/>
      <c r="CJ10" s="276"/>
      <c r="CK10" s="276"/>
      <c r="CL10" s="276"/>
      <c r="CM10" s="276"/>
      <c r="CN10" s="276"/>
      <c r="CO10" s="276"/>
      <c r="CP10" s="276"/>
      <c r="CQ10" s="276"/>
      <c r="CR10" s="276"/>
      <c r="CS10" s="276"/>
      <c r="CT10" s="276"/>
      <c r="CU10" s="276"/>
      <c r="CV10" s="276"/>
      <c r="CW10" s="276"/>
      <c r="CX10" s="276"/>
      <c r="CY10" s="276"/>
    </row>
    <row r="11" spans="1:103" x14ac:dyDescent="0.15">
      <c r="A11" s="518"/>
      <c r="B11" s="502" t="s">
        <v>224</v>
      </c>
      <c r="C11" s="501"/>
      <c r="D11" s="501"/>
      <c r="E11" s="501"/>
      <c r="F11" s="501"/>
      <c r="G11" s="503"/>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c r="BR11" s="276"/>
      <c r="BS11" s="276"/>
      <c r="BT11" s="276"/>
      <c r="BU11" s="276"/>
      <c r="BV11" s="276"/>
      <c r="BW11" s="276"/>
      <c r="BX11" s="276"/>
      <c r="BY11" s="276"/>
      <c r="BZ11" s="276"/>
      <c r="CA11" s="276"/>
      <c r="CB11" s="276"/>
      <c r="CC11" s="276"/>
      <c r="CD11" s="276"/>
      <c r="CE11" s="276"/>
      <c r="CF11" s="276"/>
      <c r="CG11" s="276"/>
      <c r="CH11" s="276"/>
      <c r="CI11" s="276"/>
      <c r="CJ11" s="276"/>
      <c r="CK11" s="276"/>
      <c r="CL11" s="276"/>
      <c r="CM11" s="276"/>
      <c r="CN11" s="276"/>
      <c r="CO11" s="276"/>
      <c r="CP11" s="276"/>
      <c r="CQ11" s="276"/>
      <c r="CR11" s="276"/>
      <c r="CS11" s="276"/>
      <c r="CT11" s="276"/>
      <c r="CU11" s="276"/>
      <c r="CV11" s="276"/>
      <c r="CW11" s="276"/>
      <c r="CX11" s="276"/>
      <c r="CY11" s="276"/>
    </row>
    <row r="12" spans="1:103" ht="59.5" customHeight="1" x14ac:dyDescent="0.15">
      <c r="A12" s="518"/>
      <c r="B12" s="504" t="s">
        <v>225</v>
      </c>
      <c r="C12" s="505"/>
      <c r="D12" s="505"/>
      <c r="E12" s="505"/>
      <c r="F12" s="505"/>
      <c r="G12" s="50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c r="BR12" s="276"/>
      <c r="BS12" s="276"/>
      <c r="BT12" s="276"/>
      <c r="BU12" s="276"/>
      <c r="BV12" s="276"/>
      <c r="BW12" s="276"/>
      <c r="BX12" s="276"/>
      <c r="BY12" s="276"/>
      <c r="BZ12" s="276"/>
      <c r="CA12" s="276"/>
      <c r="CB12" s="276"/>
      <c r="CC12" s="276"/>
      <c r="CD12" s="276"/>
      <c r="CE12" s="276"/>
      <c r="CF12" s="276"/>
      <c r="CG12" s="276"/>
      <c r="CH12" s="276"/>
      <c r="CI12" s="276"/>
      <c r="CJ12" s="276"/>
      <c r="CK12" s="276"/>
      <c r="CL12" s="276"/>
      <c r="CM12" s="276"/>
      <c r="CN12" s="276"/>
      <c r="CO12" s="276"/>
      <c r="CP12" s="276"/>
      <c r="CQ12" s="276"/>
      <c r="CR12" s="276"/>
      <c r="CS12" s="276"/>
      <c r="CT12" s="276"/>
      <c r="CU12" s="276"/>
      <c r="CV12" s="276"/>
      <c r="CW12" s="276"/>
      <c r="CX12" s="276"/>
      <c r="CY12" s="276"/>
    </row>
    <row r="13" spans="1:103" ht="68.25" customHeight="1" x14ac:dyDescent="0.15">
      <c r="A13" s="278">
        <v>3</v>
      </c>
      <c r="B13" s="526" t="s">
        <v>226</v>
      </c>
      <c r="C13" s="527"/>
      <c r="D13" s="527"/>
      <c r="E13" s="527"/>
      <c r="F13" s="527"/>
      <c r="G13" s="528"/>
      <c r="H13" s="276"/>
      <c r="I13" s="276"/>
      <c r="J13" s="276"/>
      <c r="K13" s="276"/>
      <c r="L13" s="276"/>
      <c r="M13" s="279"/>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c r="BR13" s="276"/>
      <c r="BS13" s="276"/>
      <c r="BT13" s="276"/>
      <c r="BU13" s="276"/>
      <c r="BV13" s="276"/>
      <c r="BW13" s="276"/>
      <c r="BX13" s="276"/>
      <c r="BY13" s="276"/>
      <c r="BZ13" s="276"/>
      <c r="CA13" s="276"/>
      <c r="CB13" s="276"/>
      <c r="CC13" s="276"/>
      <c r="CD13" s="276"/>
      <c r="CE13" s="276"/>
      <c r="CF13" s="276"/>
      <c r="CG13" s="276"/>
      <c r="CH13" s="276"/>
      <c r="CI13" s="276"/>
      <c r="CJ13" s="276"/>
      <c r="CK13" s="276"/>
      <c r="CL13" s="276"/>
      <c r="CM13" s="276"/>
      <c r="CN13" s="276"/>
      <c r="CO13" s="276"/>
      <c r="CP13" s="276"/>
      <c r="CQ13" s="276"/>
      <c r="CR13" s="276"/>
      <c r="CS13" s="276"/>
      <c r="CT13" s="276"/>
      <c r="CU13" s="276"/>
      <c r="CV13" s="276"/>
      <c r="CW13" s="276"/>
      <c r="CX13" s="276"/>
      <c r="CY13" s="276"/>
    </row>
    <row r="14" spans="1:103" ht="84.75" customHeight="1" x14ac:dyDescent="0.15">
      <c r="A14" s="278">
        <v>4</v>
      </c>
      <c r="B14" s="529" t="s">
        <v>276</v>
      </c>
      <c r="C14" s="530"/>
      <c r="D14" s="530"/>
      <c r="E14" s="530"/>
      <c r="F14" s="530"/>
      <c r="G14" s="531"/>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c r="BR14" s="276"/>
      <c r="BS14" s="276"/>
      <c r="BT14" s="276"/>
      <c r="BU14" s="276"/>
      <c r="BV14" s="276"/>
      <c r="BW14" s="276"/>
      <c r="BX14" s="276"/>
      <c r="BY14" s="276"/>
      <c r="BZ14" s="276"/>
      <c r="CA14" s="276"/>
      <c r="CB14" s="276"/>
      <c r="CC14" s="276"/>
      <c r="CD14" s="276"/>
      <c r="CE14" s="276"/>
      <c r="CF14" s="276"/>
      <c r="CG14" s="276"/>
      <c r="CH14" s="276"/>
      <c r="CI14" s="276"/>
      <c r="CJ14" s="276"/>
      <c r="CK14" s="276"/>
      <c r="CL14" s="276"/>
      <c r="CM14" s="276"/>
      <c r="CN14" s="276"/>
      <c r="CO14" s="276"/>
      <c r="CP14" s="276"/>
      <c r="CQ14" s="276"/>
      <c r="CR14" s="276"/>
      <c r="CS14" s="276"/>
      <c r="CT14" s="276"/>
      <c r="CU14" s="276"/>
      <c r="CV14" s="276"/>
      <c r="CW14" s="276"/>
      <c r="CX14" s="276"/>
      <c r="CY14" s="276"/>
    </row>
    <row r="15" spans="1:103" x14ac:dyDescent="0.15">
      <c r="A15" s="532">
        <v>5</v>
      </c>
      <c r="B15" s="533" t="s">
        <v>227</v>
      </c>
      <c r="C15" s="534"/>
      <c r="D15" s="534"/>
      <c r="E15" s="534"/>
      <c r="F15" s="534"/>
      <c r="G15" s="535"/>
      <c r="H15" s="220"/>
      <c r="I15" s="220"/>
      <c r="J15" s="220"/>
      <c r="K15" s="220"/>
      <c r="L15" s="220"/>
      <c r="M15" s="220"/>
      <c r="N15" s="22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c r="BO15" s="270"/>
      <c r="BP15" s="270"/>
      <c r="BQ15" s="270"/>
      <c r="BR15" s="270"/>
      <c r="BS15" s="270"/>
      <c r="BT15" s="270"/>
      <c r="BU15" s="270"/>
      <c r="BV15" s="270"/>
      <c r="BW15" s="270"/>
      <c r="BX15" s="270"/>
      <c r="BY15" s="270"/>
      <c r="BZ15" s="270"/>
      <c r="CA15" s="270"/>
      <c r="CB15" s="270"/>
      <c r="CC15" s="270"/>
      <c r="CD15" s="270"/>
      <c r="CE15" s="270"/>
      <c r="CF15" s="270"/>
      <c r="CG15" s="270"/>
      <c r="CH15" s="270"/>
      <c r="CI15" s="270"/>
      <c r="CJ15" s="270"/>
      <c r="CK15" s="270"/>
      <c r="CL15" s="270"/>
      <c r="CM15" s="270"/>
      <c r="CN15" s="270"/>
      <c r="CO15" s="270"/>
      <c r="CP15" s="270"/>
      <c r="CQ15" s="270"/>
      <c r="CR15" s="270"/>
      <c r="CS15" s="270"/>
      <c r="CT15" s="270"/>
      <c r="CU15" s="270"/>
      <c r="CV15" s="270"/>
      <c r="CW15" s="270"/>
      <c r="CX15" s="270"/>
      <c r="CY15" s="270"/>
    </row>
    <row r="16" spans="1:103" ht="64.5" customHeight="1" x14ac:dyDescent="0.15">
      <c r="A16" s="532"/>
      <c r="B16" s="533" t="s">
        <v>228</v>
      </c>
      <c r="C16" s="534"/>
      <c r="D16" s="534"/>
      <c r="E16" s="534"/>
      <c r="F16" s="534"/>
      <c r="G16" s="535"/>
      <c r="H16" s="280"/>
      <c r="I16" s="281"/>
      <c r="J16" s="281"/>
      <c r="K16" s="281"/>
      <c r="L16" s="281"/>
      <c r="M16" s="281"/>
      <c r="N16" s="281"/>
    </row>
    <row r="17" spans="1:14" ht="35" customHeight="1" thickBot="1" x14ac:dyDescent="0.2">
      <c r="A17" s="532"/>
      <c r="B17" s="536" t="s">
        <v>229</v>
      </c>
      <c r="C17" s="537"/>
      <c r="D17" s="537"/>
      <c r="E17" s="537"/>
      <c r="F17" s="537"/>
      <c r="G17" s="538"/>
      <c r="H17" s="201"/>
      <c r="I17" s="201"/>
      <c r="J17" s="201"/>
      <c r="K17" s="270"/>
      <c r="L17" s="270"/>
      <c r="M17" s="270"/>
      <c r="N17" s="270"/>
    </row>
    <row r="18" spans="1:14" x14ac:dyDescent="0.15">
      <c r="A18" s="282" t="s">
        <v>79</v>
      </c>
      <c r="B18" s="283"/>
      <c r="C18" s="201"/>
      <c r="D18" s="201"/>
      <c r="E18" s="201"/>
      <c r="F18" s="201"/>
      <c r="G18" s="201"/>
      <c r="H18" s="201"/>
      <c r="I18" s="201"/>
      <c r="J18" s="201"/>
      <c r="K18" s="270"/>
      <c r="L18" s="270"/>
      <c r="M18" s="270"/>
      <c r="N18" s="270"/>
    </row>
    <row r="19" spans="1:14" x14ac:dyDescent="0.15">
      <c r="A19" s="282" t="s">
        <v>79</v>
      </c>
      <c r="B19" s="284"/>
      <c r="C19" s="201"/>
      <c r="D19" s="201"/>
      <c r="E19" s="201"/>
      <c r="F19" s="201"/>
      <c r="G19" s="201"/>
      <c r="H19" s="201"/>
      <c r="I19" s="201"/>
      <c r="J19" s="201"/>
      <c r="K19" s="270"/>
      <c r="L19" s="270"/>
      <c r="M19" s="270"/>
      <c r="N19" s="270"/>
    </row>
    <row r="20" spans="1:14" x14ac:dyDescent="0.15">
      <c r="A20" s="285" t="s">
        <v>230</v>
      </c>
      <c r="B20" s="286"/>
      <c r="C20" s="287"/>
      <c r="D20" s="288"/>
      <c r="E20" s="288"/>
      <c r="F20" s="288"/>
      <c r="G20" s="288"/>
      <c r="H20" s="201"/>
      <c r="I20" s="201"/>
      <c r="J20" s="201"/>
      <c r="K20" s="201"/>
      <c r="L20" s="201"/>
      <c r="M20" s="201"/>
      <c r="N20" s="201"/>
    </row>
    <row r="21" spans="1:14" ht="14" thickBot="1" x14ac:dyDescent="0.2">
      <c r="A21" s="287" t="s">
        <v>231</v>
      </c>
      <c r="B21" s="286"/>
      <c r="C21" s="287"/>
      <c r="D21" s="288"/>
      <c r="E21" s="288"/>
      <c r="F21" s="288"/>
      <c r="G21" s="288"/>
      <c r="H21" s="201"/>
      <c r="I21" s="201"/>
      <c r="J21" s="201"/>
      <c r="K21" s="201"/>
      <c r="L21" s="201"/>
      <c r="M21" s="201"/>
      <c r="N21" s="201"/>
    </row>
    <row r="22" spans="1:14" ht="46.25" customHeight="1" thickBot="1" x14ac:dyDescent="0.2">
      <c r="A22" s="289"/>
      <c r="B22" s="290"/>
      <c r="C22" s="291"/>
      <c r="D22" s="223"/>
      <c r="E22" s="292"/>
      <c r="F22" s="293" t="s">
        <v>232</v>
      </c>
      <c r="G22" s="294"/>
      <c r="H22" s="522" t="s">
        <v>233</v>
      </c>
      <c r="I22" s="523"/>
      <c r="J22" s="523"/>
      <c r="K22" s="523"/>
      <c r="L22" s="523"/>
      <c r="M22" s="523"/>
      <c r="N22" s="270"/>
    </row>
    <row r="23" spans="1:14" ht="46.25" customHeight="1" thickBot="1" x14ac:dyDescent="0.2">
      <c r="A23" s="224" t="s">
        <v>234</v>
      </c>
      <c r="B23" s="295" t="s">
        <v>235</v>
      </c>
      <c r="C23" s="296" t="s">
        <v>236</v>
      </c>
      <c r="D23" s="297" t="s">
        <v>237</v>
      </c>
      <c r="E23" s="298" t="s">
        <v>238</v>
      </c>
      <c r="F23" s="299" t="s">
        <v>239</v>
      </c>
      <c r="G23" s="300" t="s">
        <v>240</v>
      </c>
      <c r="H23" s="524"/>
      <c r="I23" s="525"/>
      <c r="J23" s="525"/>
      <c r="K23" s="525"/>
      <c r="L23" s="525"/>
      <c r="M23" s="525"/>
      <c r="N23" s="270"/>
    </row>
    <row r="24" spans="1:14" x14ac:dyDescent="0.15">
      <c r="A24" s="225">
        <v>1</v>
      </c>
      <c r="B24" s="301" t="s">
        <v>241</v>
      </c>
      <c r="C24" s="302" t="s">
        <v>33</v>
      </c>
      <c r="D24" s="303">
        <v>1</v>
      </c>
      <c r="E24" s="304"/>
      <c r="F24" s="305"/>
      <c r="G24" s="306"/>
      <c r="H24" s="307"/>
      <c r="I24" s="308"/>
      <c r="J24" s="308"/>
      <c r="K24" s="308"/>
      <c r="L24" s="308"/>
      <c r="M24" s="308"/>
      <c r="N24" s="270"/>
    </row>
    <row r="25" spans="1:14" x14ac:dyDescent="0.15">
      <c r="A25" s="226">
        <v>2</v>
      </c>
      <c r="B25" s="309" t="s">
        <v>242</v>
      </c>
      <c r="C25" s="310" t="s">
        <v>243</v>
      </c>
      <c r="D25" s="311"/>
      <c r="E25" s="312"/>
      <c r="F25" s="313">
        <f t="shared" ref="F25:F40" si="0">D25*E25</f>
        <v>0</v>
      </c>
      <c r="G25" s="314"/>
      <c r="H25" s="201"/>
      <c r="I25" s="201"/>
      <c r="J25" s="201"/>
      <c r="K25" s="270"/>
      <c r="L25" s="270"/>
      <c r="M25" s="270"/>
      <c r="N25" s="270"/>
    </row>
    <row r="26" spans="1:14" x14ac:dyDescent="0.15">
      <c r="A26" s="227">
        <v>3</v>
      </c>
      <c r="B26" s="309" t="s">
        <v>244</v>
      </c>
      <c r="C26" s="310" t="s">
        <v>245</v>
      </c>
      <c r="D26" s="311"/>
      <c r="E26" s="312">
        <v>0</v>
      </c>
      <c r="F26" s="313">
        <f>D26*E26</f>
        <v>0</v>
      </c>
      <c r="G26" s="314"/>
      <c r="H26" s="201"/>
      <c r="I26" s="201"/>
      <c r="J26" s="201"/>
      <c r="K26" s="270"/>
      <c r="L26" s="270"/>
      <c r="M26" s="270"/>
      <c r="N26" s="270"/>
    </row>
    <row r="27" spans="1:14" x14ac:dyDescent="0.15">
      <c r="A27" s="227">
        <v>4</v>
      </c>
      <c r="B27" s="309" t="s">
        <v>246</v>
      </c>
      <c r="C27" s="310" t="s">
        <v>247</v>
      </c>
      <c r="D27" s="311"/>
      <c r="E27" s="312">
        <v>0</v>
      </c>
      <c r="F27" s="313">
        <f t="shared" si="0"/>
        <v>0</v>
      </c>
      <c r="G27" s="314"/>
      <c r="H27" s="201"/>
      <c r="I27" s="201"/>
      <c r="J27" s="201"/>
      <c r="K27" s="270"/>
      <c r="L27" s="270"/>
      <c r="M27" s="270"/>
      <c r="N27" s="270"/>
    </row>
    <row r="28" spans="1:14" x14ac:dyDescent="0.15">
      <c r="A28" s="227">
        <v>5</v>
      </c>
      <c r="B28" s="309" t="s">
        <v>248</v>
      </c>
      <c r="C28" s="310" t="s">
        <v>249</v>
      </c>
      <c r="D28" s="311"/>
      <c r="E28" s="312">
        <v>0</v>
      </c>
      <c r="F28" s="313">
        <f t="shared" si="0"/>
        <v>0</v>
      </c>
      <c r="G28" s="314"/>
      <c r="H28" s="201"/>
      <c r="I28" s="201"/>
      <c r="J28" s="201"/>
      <c r="K28" s="270"/>
      <c r="L28" s="270"/>
      <c r="M28" s="270"/>
      <c r="N28" s="270"/>
    </row>
    <row r="29" spans="1:14" x14ac:dyDescent="0.15">
      <c r="A29" s="227">
        <v>6</v>
      </c>
      <c r="B29" s="309" t="s">
        <v>250</v>
      </c>
      <c r="C29" s="310" t="s">
        <v>251</v>
      </c>
      <c r="D29" s="311"/>
      <c r="E29" s="312">
        <v>0</v>
      </c>
      <c r="F29" s="313">
        <f t="shared" si="0"/>
        <v>0</v>
      </c>
      <c r="G29" s="314"/>
      <c r="H29" s="201"/>
      <c r="I29" s="201"/>
      <c r="J29" s="201"/>
      <c r="K29" s="270"/>
      <c r="L29" s="270"/>
      <c r="M29" s="270"/>
      <c r="N29" s="270"/>
    </row>
    <row r="30" spans="1:14" x14ac:dyDescent="0.15">
      <c r="A30" s="227">
        <v>7</v>
      </c>
      <c r="B30" s="309" t="s">
        <v>252</v>
      </c>
      <c r="C30" s="310" t="s">
        <v>253</v>
      </c>
      <c r="D30" s="311"/>
      <c r="E30" s="312">
        <v>0</v>
      </c>
      <c r="F30" s="313">
        <f t="shared" si="0"/>
        <v>0</v>
      </c>
      <c r="G30" s="314"/>
      <c r="H30" s="201"/>
      <c r="I30" s="201"/>
      <c r="J30" s="201"/>
      <c r="K30" s="270"/>
      <c r="L30" s="270"/>
      <c r="M30" s="270"/>
      <c r="N30" s="270"/>
    </row>
    <row r="31" spans="1:14" x14ac:dyDescent="0.15">
      <c r="A31" s="227">
        <v>8</v>
      </c>
      <c r="B31" s="309" t="s">
        <v>254</v>
      </c>
      <c r="C31" s="310" t="s">
        <v>255</v>
      </c>
      <c r="D31" s="311"/>
      <c r="E31" s="312">
        <v>0</v>
      </c>
      <c r="F31" s="313">
        <f t="shared" si="0"/>
        <v>0</v>
      </c>
      <c r="G31" s="314"/>
      <c r="H31" s="201"/>
      <c r="I31" s="201"/>
      <c r="J31" s="201"/>
      <c r="K31" s="270"/>
      <c r="L31" s="270"/>
      <c r="M31" s="270"/>
      <c r="N31" s="270"/>
    </row>
    <row r="32" spans="1:14" x14ac:dyDescent="0.15">
      <c r="A32" s="227">
        <v>9</v>
      </c>
      <c r="B32" s="309" t="s">
        <v>256</v>
      </c>
      <c r="C32" s="310" t="s">
        <v>257</v>
      </c>
      <c r="D32" s="311"/>
      <c r="E32" s="312">
        <v>0</v>
      </c>
      <c r="F32" s="313">
        <f t="shared" si="0"/>
        <v>0</v>
      </c>
      <c r="G32" s="314"/>
      <c r="H32" s="201"/>
      <c r="I32" s="201"/>
      <c r="J32" s="201"/>
    </row>
    <row r="33" spans="1:10" x14ac:dyDescent="0.15">
      <c r="A33" s="227">
        <v>10</v>
      </c>
      <c r="B33" s="309" t="s">
        <v>258</v>
      </c>
      <c r="C33" s="310" t="s">
        <v>259</v>
      </c>
      <c r="D33" s="311"/>
      <c r="E33" s="312">
        <v>0</v>
      </c>
      <c r="F33" s="313">
        <f t="shared" si="0"/>
        <v>0</v>
      </c>
      <c r="G33" s="314"/>
      <c r="H33" s="201"/>
      <c r="I33" s="201"/>
      <c r="J33" s="201"/>
    </row>
    <row r="34" spans="1:10" x14ac:dyDescent="0.15">
      <c r="A34" s="227">
        <v>11</v>
      </c>
      <c r="B34" s="309" t="s">
        <v>260</v>
      </c>
      <c r="C34" s="310" t="s">
        <v>261</v>
      </c>
      <c r="D34" s="311"/>
      <c r="E34" s="312">
        <v>0</v>
      </c>
      <c r="F34" s="313">
        <f t="shared" si="0"/>
        <v>0</v>
      </c>
      <c r="G34" s="314"/>
      <c r="H34" s="201"/>
      <c r="I34" s="201"/>
      <c r="J34" s="201"/>
    </row>
    <row r="35" spans="1:10" x14ac:dyDescent="0.15">
      <c r="A35" s="227">
        <v>12</v>
      </c>
      <c r="B35" s="309" t="s">
        <v>262</v>
      </c>
      <c r="C35" s="310" t="s">
        <v>263</v>
      </c>
      <c r="D35" s="311"/>
      <c r="E35" s="312">
        <v>0</v>
      </c>
      <c r="F35" s="313">
        <f t="shared" si="0"/>
        <v>0</v>
      </c>
      <c r="G35" s="314"/>
      <c r="H35" s="201"/>
      <c r="I35" s="201"/>
      <c r="J35" s="201"/>
    </row>
    <row r="36" spans="1:10" x14ac:dyDescent="0.15">
      <c r="A36" s="228">
        <v>13</v>
      </c>
      <c r="B36" s="309" t="s">
        <v>264</v>
      </c>
      <c r="C36" s="310" t="s">
        <v>265</v>
      </c>
      <c r="D36" s="311"/>
      <c r="E36" s="312">
        <v>0</v>
      </c>
      <c r="F36" s="313">
        <f t="shared" si="0"/>
        <v>0</v>
      </c>
      <c r="G36" s="314"/>
      <c r="H36" s="201"/>
      <c r="I36" s="201"/>
      <c r="J36" s="201"/>
    </row>
    <row r="37" spans="1:10" x14ac:dyDescent="0.15">
      <c r="A37" s="227">
        <v>14</v>
      </c>
      <c r="B37" s="309" t="s">
        <v>266</v>
      </c>
      <c r="C37" s="310" t="s">
        <v>267</v>
      </c>
      <c r="D37" s="311"/>
      <c r="E37" s="312">
        <v>0</v>
      </c>
      <c r="F37" s="313">
        <f t="shared" si="0"/>
        <v>0</v>
      </c>
      <c r="G37" s="314"/>
      <c r="H37" s="201"/>
      <c r="I37" s="201"/>
      <c r="J37" s="201"/>
    </row>
    <row r="38" spans="1:10" x14ac:dyDescent="0.15">
      <c r="A38" s="229"/>
      <c r="B38" s="315"/>
      <c r="C38" s="316"/>
      <c r="D38" s="311">
        <v>0</v>
      </c>
      <c r="E38" s="312">
        <v>0</v>
      </c>
      <c r="F38" s="313">
        <f t="shared" si="0"/>
        <v>0</v>
      </c>
      <c r="G38" s="314"/>
      <c r="H38" s="201"/>
      <c r="I38" s="201"/>
      <c r="J38" s="201"/>
    </row>
    <row r="39" spans="1:10" x14ac:dyDescent="0.15">
      <c r="A39" s="230"/>
      <c r="B39" s="315"/>
      <c r="C39" s="316"/>
      <c r="D39" s="311">
        <v>0</v>
      </c>
      <c r="E39" s="312">
        <v>0</v>
      </c>
      <c r="F39" s="313">
        <f t="shared" si="0"/>
        <v>0</v>
      </c>
      <c r="G39" s="314"/>
      <c r="H39" s="201"/>
      <c r="I39" s="201"/>
      <c r="J39" s="201"/>
    </row>
    <row r="40" spans="1:10" ht="14" thickBot="1" x14ac:dyDescent="0.2">
      <c r="A40" s="231"/>
      <c r="B40" s="317"/>
      <c r="C40" s="318"/>
      <c r="D40" s="319">
        <v>0</v>
      </c>
      <c r="E40" s="312">
        <v>0</v>
      </c>
      <c r="F40" s="313">
        <f t="shared" si="0"/>
        <v>0</v>
      </c>
      <c r="G40" s="320"/>
      <c r="H40" s="201"/>
      <c r="I40" s="201"/>
      <c r="J40" s="201"/>
    </row>
    <row r="41" spans="1:10" ht="14" thickBot="1" x14ac:dyDescent="0.2">
      <c r="A41" s="270"/>
      <c r="B41" s="321" t="s">
        <v>268</v>
      </c>
      <c r="C41" s="201"/>
      <c r="D41" s="201"/>
      <c r="E41" s="270"/>
      <c r="F41" s="322">
        <f>SUM(F25:F40)</f>
        <v>0</v>
      </c>
      <c r="G41" s="323"/>
      <c r="H41" s="323"/>
      <c r="I41" s="323"/>
      <c r="J41" s="323"/>
    </row>
    <row r="42" spans="1:10" ht="14" thickTop="1" x14ac:dyDescent="0.15">
      <c r="A42" s="270"/>
      <c r="B42" s="270"/>
      <c r="C42" s="270"/>
      <c r="D42" s="270"/>
      <c r="E42" s="270"/>
      <c r="F42" s="270"/>
      <c r="G42" s="270"/>
      <c r="H42" s="270"/>
      <c r="I42" s="270"/>
      <c r="J42" s="270"/>
    </row>
  </sheetData>
  <mergeCells count="22">
    <mergeCell ref="H22:M22"/>
    <mergeCell ref="H23:M23"/>
    <mergeCell ref="B13:G13"/>
    <mergeCell ref="B14:G14"/>
    <mergeCell ref="A15:A17"/>
    <mergeCell ref="B15:G15"/>
    <mergeCell ref="B16:G16"/>
    <mergeCell ref="B17:G17"/>
    <mergeCell ref="O10:T10"/>
    <mergeCell ref="B11:G11"/>
    <mergeCell ref="B12:G12"/>
    <mergeCell ref="A1:B1"/>
    <mergeCell ref="C1:E1"/>
    <mergeCell ref="A2:B2"/>
    <mergeCell ref="C2:E2"/>
    <mergeCell ref="A3:B3"/>
    <mergeCell ref="C3:E3"/>
    <mergeCell ref="A4:B4"/>
    <mergeCell ref="C4:E4"/>
    <mergeCell ref="B9:G9"/>
    <mergeCell ref="A10:A12"/>
    <mergeCell ref="B10:G10"/>
  </mergeCells>
  <hyperlinks>
    <hyperlink ref="B11" r:id="rId1" xr:uid="{00000000-0004-0000-06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Read Me</vt:lpstr>
      <vt:lpstr>Tender Cover Sheet</vt:lpstr>
      <vt:lpstr>5.1.4 CPA Formulae</vt:lpstr>
      <vt:lpstr>5.1.0 Preamble</vt:lpstr>
      <vt:lpstr>5.1.1 Pricing Schedule</vt:lpstr>
      <vt:lpstr>5.1.2 Summary</vt:lpstr>
      <vt:lpstr>5.1.3 Exchange Rates</vt:lpstr>
      <vt:lpstr>'5.1.2 Summary'!Print_Area</vt:lpstr>
      <vt:lpstr>'5.1.4 CPA Formulae'!Print_Area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Sphamandla</dc:creator>
  <cp:lastModifiedBy>Boipelo Madikologa</cp:lastModifiedBy>
  <cp:lastPrinted>2022-08-29T14:16:36Z</cp:lastPrinted>
  <dcterms:created xsi:type="dcterms:W3CDTF">2021-10-28T10:36:39Z</dcterms:created>
  <dcterms:modified xsi:type="dcterms:W3CDTF">2022-11-17T13:22:39Z</dcterms:modified>
</cp:coreProperties>
</file>