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C:\Users\Administrator\Desktop\MCE Projects\Pixely LM\Tender Document\Re-Gravelling\Re-Tender - 14 09 2026\T07-2027\"/>
    </mc:Choice>
  </mc:AlternateContent>
  <xr:revisionPtr revIDLastSave="0" documentId="13_ncr:1_{E40A67D8-2676-4DCF-B30C-4D0F980EC3DB}" xr6:coauthVersionLast="47" xr6:coauthVersionMax="47" xr10:uidLastSave="{00000000-0000-0000-0000-000000000000}"/>
  <bookViews>
    <workbookView xWindow="-108" yWindow="-108" windowWidth="23256" windowHeight="12576" tabRatio="904" activeTab="2" xr2:uid="{00000000-000D-0000-FFFF-FFFF00000000}"/>
  </bookViews>
  <sheets>
    <sheet name="SCH Summary" sheetId="5" r:id="rId1"/>
    <sheet name="SCHEDULE A - GENERAL" sheetId="1" r:id="rId2"/>
    <sheet name="SCHEDULE B - WORKS" sheetId="2" r:id="rId3"/>
  </sheets>
  <definedNames>
    <definedName name="_xlnm.Print_Area" localSheetId="0">'SCH Summary'!$A$1:$C$53</definedName>
    <definedName name="_xlnm.Print_Area" localSheetId="1">'SCHEDULE A - GENERAL'!$B$1:$G$231</definedName>
    <definedName name="_xlnm.Print_Area" localSheetId="2">'SCHEDULE B - WORKS'!$B$1:$G$224</definedName>
    <definedName name="_xlnm.Print_Titles" localSheetId="1">'SCHEDULE A - GENERAL'!$1:$5</definedName>
    <definedName name="_xlnm.Print_Titles" localSheetId="2">'SCHEDULE B - WORKS'!$1:$5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9" i="2" l="1"/>
  <c r="E166" i="2"/>
  <c r="E178" i="2" s="1"/>
  <c r="E136" i="2"/>
  <c r="E133" i="2"/>
  <c r="E132" i="2"/>
  <c r="E131" i="2"/>
  <c r="E100" i="2"/>
  <c r="E148" i="2" l="1"/>
  <c r="B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D00-000001000000}">
      <text>
        <r>
          <rPr>
            <sz val="11"/>
            <rFont val="Calibri"/>
            <family val="2"/>
            <scheme val="minor"/>
          </rPr>
          <t>Item¦Description¦Unit¦Qty¦Rate¦Amount§1¦SCMU10-19/20-0016 : PROVINCIAL PAVED ROADS RESEAL OF DR08048 (BUTTERWORTH TO CENTANE) IN THE AMATHOLE DISTRICT§1¦SCHEDULE A - GENERAL§SECTION 1200: GENERAL REQUIREMENTS AND PROVISIONS¦SECTION 1300: CONTRACTOR'S ESTABLISHMENT ON SITE AND GENERAL OBLIGATIONS¦SECTION 1400: HOUSING, OFFICES AND LABORATORY FOR THE ENGINEER'S SITE PERSONNEL¦SECTION B1800: DAYWORKS¦SECTION 8100: TESTING MATERIALS AND WORKMANSHIP¦SECTION C: OCCUPATIONAL HEALTH AND SAFETY¦SECTION D: HIV/AIDS AWARENESS EDUCATION¦SECTION E: TARGETED LABOUR PARTICIPATION AND DEVELOPMENT¦SECTION F: ENVIRONMENTAL MANAGEMENT PLAN IMPLEMENTATION¦SECTION G1: TARGETED SUBCONTRACTOR PARTICIPATION AND DEVELOPMENT</t>
        </r>
      </text>
    </comment>
    <comment ref="A6" authorId="0" shapeId="0" xr:uid="{00000000-0006-0000-0D00-000002000000}">
      <text>
        <r>
          <rPr>
            <sz val="11"/>
            <rFont val="Calibri"/>
            <family val="2"/>
            <scheme val="minor"/>
          </rPr>
          <t>¦1¦1¦1¦1¦2¦Null§</t>
        </r>
      </text>
    </comment>
    <comment ref="A23" authorId="0" shapeId="0" xr:uid="{00000000-0006-0000-0D00-000003000000}">
      <text>
        <r>
          <rPr>
            <sz val="11"/>
            <rFont val="Calibri"/>
            <family val="2"/>
            <scheme val="minor"/>
          </rPr>
          <t>¦1¦1¦1¦2¦2¦Null§</t>
        </r>
      </text>
    </comment>
    <comment ref="A47" authorId="0" shapeId="0" xr:uid="{00000000-0006-0000-0D00-00000D000000}">
      <text>
        <r>
          <rPr>
            <sz val="11"/>
            <rFont val="Calibri"/>
            <family val="2"/>
            <scheme val="minor"/>
          </rPr>
          <t>¦1¦1¦2¦2¦2¦Null§</t>
        </r>
      </text>
    </comment>
    <comment ref="A48" authorId="0" shapeId="0" xr:uid="{00000000-0006-0000-0D00-00000E000000}">
      <text>
        <r>
          <rPr>
            <sz val="11"/>
            <rFont val="Calibri"/>
            <family val="2"/>
            <scheme val="minor"/>
          </rPr>
          <t>¦1¦1¦2¦3¦2¦Null§</t>
        </r>
      </text>
    </comment>
    <comment ref="A49" authorId="0" shapeId="0" xr:uid="{00000000-0006-0000-0D00-00000F000000}">
      <text>
        <r>
          <rPr>
            <sz val="11"/>
            <rFont val="Calibri"/>
            <family val="2"/>
            <scheme val="minor"/>
          </rPr>
          <t>¦1¦1¦2¦4¦2¦Null§</t>
        </r>
      </text>
    </comment>
    <comment ref="A50" authorId="0" shapeId="0" xr:uid="{00000000-0006-0000-0D00-000010000000}">
      <text>
        <r>
          <rPr>
            <sz val="11"/>
            <rFont val="Calibri"/>
            <family val="2"/>
            <scheme val="minor"/>
          </rPr>
          <t>¦1¦1¦2¦5¦1¦Null§</t>
        </r>
      </text>
    </comment>
    <comment ref="A51" authorId="0" shapeId="0" xr:uid="{00000000-0006-0000-0D00-000011000000}">
      <text>
        <r>
          <rPr>
            <sz val="11"/>
            <rFont val="Calibri"/>
            <family val="2"/>
            <scheme val="minor"/>
          </rPr>
          <t>¦1¦1¦2¦6¦2¦Null§</t>
        </r>
      </text>
    </comment>
    <comment ref="A55" authorId="0" shapeId="0" xr:uid="{00000000-0006-0000-0D00-000012000000}">
      <text>
        <r>
          <rPr>
            <sz val="11"/>
            <rFont val="Calibri"/>
            <family val="2"/>
            <scheme val="minor"/>
          </rPr>
          <t>¦1¦1¦2¦7¦2¦Null§</t>
        </r>
      </text>
    </comment>
    <comment ref="A56" authorId="0" shapeId="0" xr:uid="{00000000-0006-0000-0D00-000013000000}">
      <text>
        <r>
          <rPr>
            <sz val="11"/>
            <rFont val="Calibri"/>
            <family val="2"/>
            <scheme val="minor"/>
          </rPr>
          <t>¦1¦1¦2¦8¦2¦Null§</t>
        </r>
      </text>
    </comment>
    <comment ref="A59" authorId="0" shapeId="0" xr:uid="{00000000-0006-0000-0D00-000018000000}">
      <text>
        <r>
          <rPr>
            <sz val="11"/>
            <rFont val="Calibri"/>
            <family val="2"/>
            <scheme val="minor"/>
          </rPr>
          <t>¦1¦1¦2¦13¦2¦Null§</t>
        </r>
      </text>
    </comment>
    <comment ref="A63" authorId="0" shapeId="0" xr:uid="{00000000-0006-0000-0D00-000019000000}">
      <text>
        <r>
          <rPr>
            <sz val="11"/>
            <rFont val="Calibri"/>
            <family val="2"/>
            <scheme val="minor"/>
          </rPr>
          <t>¦1¦1¦3¦1¦2¦Null§</t>
        </r>
      </text>
    </comment>
    <comment ref="A113" authorId="0" shapeId="0" xr:uid="{00000000-0006-0000-0D00-00004A000000}">
      <text>
        <r>
          <rPr>
            <sz val="11"/>
            <rFont val="Calibri"/>
            <family val="2"/>
            <scheme val="minor"/>
          </rPr>
          <t>¦1¦1¦3¦51¦2¦Null§</t>
        </r>
      </text>
    </comment>
    <comment ref="A230" authorId="0" shapeId="0" xr:uid="{8C7B3327-BE31-40C2-AFBF-2A72E3DF4B5B}">
      <text>
        <r>
          <rPr>
            <sz val="11"/>
            <rFont val="Calibri"/>
            <family val="2"/>
            <scheme val="minor"/>
          </rPr>
          <t>¦1¦1¦4¦2¦2¦Null§</t>
        </r>
      </text>
    </comment>
    <comment ref="A231" authorId="0" shapeId="0" xr:uid="{A9E2DACB-48DE-4657-BDB3-57C3D3AD2529}">
      <text>
        <r>
          <rPr>
            <sz val="11"/>
            <rFont val="Calibri"/>
            <family val="2"/>
            <scheme val="minor"/>
          </rPr>
          <t>¦1¦1¦4¦3¦2¦Null§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E00-000001000000}">
      <text>
        <r>
          <rPr>
            <sz val="11"/>
            <rFont val="Calibri"/>
            <family val="2"/>
            <scheme val="minor"/>
          </rPr>
          <t>Item¦Description¦Unit¦Qty¦Rate¦Amount§1¦SCMU10-19/20-0016 : PROVINCIAL PAVED ROADS RESEAL OF DR08048 (BUTTERWORTH TO CENTANE) IN THE AMATHOLE DISTRICT§2¦SCHEDULE B - WORKS§SECTION 1500: ACCOMMODATION OF TRAFFIC¦SECTION 1700: CLEARING AND GRUBBING¦SECTION 2100: DRAINS¦SECTION 2200: PREFABRICATED CULVERTS¦SECTION 2300: CONCRETE KERBING, CONCRETE CHANNELLING, CHUTES AND DOWNPIPES, AND CONCRETE LININGS FOR OPEN DRAINS¦SECTION 3500: STABILIZATION¦SECTION 3800: BREAKING UP EXISTING PAVEMENT LAYERS¦SECTION 3900: PATCHING AND REPAIRING EDGE BREAKS¦SECTION 4200: ASPHALT BASE AND SURFACING¦SECTION 4600: BITUMINOUS SINGLE SEAL WITH SLURRY (CAPE SEAL)¦SECTION 5100: PITCHING, STONEWORK AND PROTECTION AGAINST EROSION¦SECTION 5200: GABIONS¦SECTION 5400: GUARDRAILS¦SECTION 5500: FENCING¦SECTION 5600: ROAD SIGNS¦SECTION 5700: ROAD MARKINGS¦SECTION 5900: FINISHING THE ROAD AND ROAD RESERVE AND TREATING OLD ROADS</t>
        </r>
      </text>
    </comment>
    <comment ref="A6" authorId="0" shapeId="0" xr:uid="{00000000-0006-0000-0E00-000002000000}">
      <text>
        <r>
          <rPr>
            <sz val="11"/>
            <rFont val="Calibri"/>
            <family val="2"/>
            <scheme val="minor"/>
          </rPr>
          <t>¦1¦2¦1¦1¦2¦Null§</t>
        </r>
      </text>
    </comment>
    <comment ref="A9" authorId="0" shapeId="0" xr:uid="{00000000-0006-0000-0E00-000004000000}">
      <text>
        <r>
          <rPr>
            <sz val="11"/>
            <rFont val="Calibri"/>
            <family val="2"/>
            <scheme val="minor"/>
          </rPr>
          <t>¦1¦2¦1¦3¦2¦Null§</t>
        </r>
      </text>
    </comment>
    <comment ref="A10" authorId="0" shapeId="0" xr:uid="{00000000-0006-0000-0E00-000006000000}">
      <text>
        <r>
          <rPr>
            <sz val="11"/>
            <rFont val="Calibri"/>
            <family val="2"/>
            <scheme val="minor"/>
          </rPr>
          <t>¦1¦2¦1¦6¦2¦Null§</t>
        </r>
      </text>
    </comment>
    <comment ref="A11" authorId="0" shapeId="0" xr:uid="{00000000-0006-0000-0E00-000007000000}">
      <text>
        <r>
          <rPr>
            <sz val="11"/>
            <rFont val="Calibri"/>
            <family val="2"/>
            <scheme val="minor"/>
          </rPr>
          <t>¦1¦2¦1¦7¦2¦Null§</t>
        </r>
      </text>
    </comment>
    <comment ref="A14" authorId="0" shapeId="0" xr:uid="{00000000-0006-0000-0E00-000008000000}">
      <text>
        <r>
          <rPr>
            <sz val="11"/>
            <rFont val="Calibri"/>
            <family val="2"/>
            <scheme val="minor"/>
          </rPr>
          <t>¦1¦2¦1¦8¦2¦Null§</t>
        </r>
      </text>
    </comment>
    <comment ref="A15" authorId="0" shapeId="0" xr:uid="{00000000-0006-0000-0E00-00000A000000}">
      <text>
        <r>
          <rPr>
            <sz val="11"/>
            <rFont val="Calibri"/>
            <family val="2"/>
            <scheme val="minor"/>
          </rPr>
          <t>¦1¦2¦1¦11¦2¦Null§</t>
        </r>
      </text>
    </comment>
    <comment ref="A16" authorId="0" shapeId="0" xr:uid="{00000000-0006-0000-0E00-00000B000000}">
      <text>
        <r>
          <rPr>
            <sz val="11"/>
            <rFont val="Calibri"/>
            <family val="2"/>
            <scheme val="minor"/>
          </rPr>
          <t>¦1¦2¦1¦12¦2¦Null§</t>
        </r>
      </text>
    </comment>
    <comment ref="A17" authorId="0" shapeId="0" xr:uid="{00000000-0006-0000-0E00-00000C000000}">
      <text>
        <r>
          <rPr>
            <sz val="11"/>
            <rFont val="Calibri"/>
            <family val="2"/>
            <scheme val="minor"/>
          </rPr>
          <t>¦1¦2¦1¦14¦2¦Null§</t>
        </r>
      </text>
    </comment>
    <comment ref="A18" authorId="0" shapeId="0" xr:uid="{00000000-0006-0000-0E00-00000D000000}">
      <text>
        <r>
          <rPr>
            <sz val="11"/>
            <rFont val="Calibri"/>
            <family val="2"/>
            <scheme val="minor"/>
          </rPr>
          <t>¦1¦2¦1¦15¦2¦Null§</t>
        </r>
      </text>
    </comment>
    <comment ref="A19" authorId="0" shapeId="0" xr:uid="{00000000-0006-0000-0E00-00000E000000}">
      <text>
        <r>
          <rPr>
            <sz val="11"/>
            <rFont val="Calibri"/>
            <family val="2"/>
            <scheme val="minor"/>
          </rPr>
          <t>¦1¦2¦1¦16¦2¦Null§</t>
        </r>
      </text>
    </comment>
    <comment ref="A20" authorId="0" shapeId="0" xr:uid="{00000000-0006-0000-0E00-00000F000000}">
      <text>
        <r>
          <rPr>
            <sz val="11"/>
            <rFont val="Calibri"/>
            <family val="2"/>
            <scheme val="minor"/>
          </rPr>
          <t>¦1¦2¦1¦17¦2¦Null§</t>
        </r>
      </text>
    </comment>
    <comment ref="A22" authorId="0" shapeId="0" xr:uid="{00000000-0006-0000-0E00-000010000000}">
      <text>
        <r>
          <rPr>
            <sz val="11"/>
            <rFont val="Calibri"/>
            <family val="2"/>
            <scheme val="minor"/>
          </rPr>
          <t>¦1¦2¦1¦18¦2¦Null§</t>
        </r>
      </text>
    </comment>
    <comment ref="A34" authorId="0" shapeId="0" xr:uid="{00000000-0006-0000-0E00-000015000000}">
      <text>
        <r>
          <rPr>
            <sz val="11"/>
            <rFont val="Calibri"/>
            <family val="2"/>
            <scheme val="minor"/>
          </rPr>
          <t>¦1¦2¦1¦36¦2¦Null§</t>
        </r>
      </text>
    </comment>
    <comment ref="A35" authorId="0" shapeId="0" xr:uid="{00000000-0006-0000-0E00-000016000000}">
      <text>
        <r>
          <rPr>
            <sz val="11"/>
            <rFont val="Calibri"/>
            <family val="2"/>
            <scheme val="minor"/>
          </rPr>
          <t>¦1¦2¦1¦37¦2¦Null§</t>
        </r>
      </text>
    </comment>
    <comment ref="A37" authorId="0" shapeId="0" xr:uid="{00000000-0006-0000-0E00-00001E000000}">
      <text>
        <r>
          <rPr>
            <sz val="11"/>
            <rFont val="Calibri"/>
            <family val="2"/>
            <scheme val="minor"/>
          </rPr>
          <t>¦1¦2¦2¦2¦2¦Null§</t>
        </r>
      </text>
    </comment>
    <comment ref="A59" authorId="0" shapeId="0" xr:uid="{00000000-0006-0000-0E00-000024000000}">
      <text>
        <r>
          <rPr>
            <sz val="11"/>
            <rFont val="Calibri"/>
            <family val="2"/>
            <scheme val="minor"/>
          </rPr>
          <t>¦1¦2¦3¦1¦2¦Null§</t>
        </r>
      </text>
    </comment>
    <comment ref="A61" authorId="0" shapeId="0" xr:uid="{00000000-0006-0000-0E00-000025000000}">
      <text>
        <r>
          <rPr>
            <sz val="11"/>
            <rFont val="Calibri"/>
            <family val="2"/>
            <scheme val="minor"/>
          </rPr>
          <t>¦1¦2¦3¦2¦2¦Null§</t>
        </r>
      </text>
    </comment>
    <comment ref="A62" authorId="0" shapeId="0" xr:uid="{00000000-0006-0000-0E00-000026000000}">
      <text>
        <r>
          <rPr>
            <sz val="11"/>
            <rFont val="Calibri"/>
            <family val="2"/>
            <scheme val="minor"/>
          </rPr>
          <t>¦1¦2¦3¦3¦2¦Null§</t>
        </r>
      </text>
    </comment>
    <comment ref="A63" authorId="0" shapeId="0" xr:uid="{00000000-0006-0000-0E00-000027000000}">
      <text>
        <r>
          <rPr>
            <sz val="11"/>
            <rFont val="Calibri"/>
            <family val="2"/>
            <scheme val="minor"/>
          </rPr>
          <t>¦1¦2¦3¦4¦2¦Null§</t>
        </r>
      </text>
    </comment>
    <comment ref="A65" authorId="0" shapeId="0" xr:uid="{00000000-0006-0000-0E00-000029000000}">
      <text>
        <r>
          <rPr>
            <sz val="11"/>
            <rFont val="Calibri"/>
            <family val="2"/>
            <scheme val="minor"/>
          </rPr>
          <t>¦1¦2¦3¦6¦2¦Null§</t>
        </r>
      </text>
    </comment>
    <comment ref="A72" authorId="0" shapeId="0" xr:uid="{00000000-0006-0000-0E00-00002A000000}">
      <text>
        <r>
          <rPr>
            <sz val="11"/>
            <rFont val="Calibri"/>
            <family val="2"/>
            <scheme val="minor"/>
          </rPr>
          <t>¦1¦2¦3¦7¦2¦Null§</t>
        </r>
      </text>
    </comment>
    <comment ref="A76" authorId="0" shapeId="0" xr:uid="{00000000-0006-0000-0E00-00002B000000}">
      <text>
        <r>
          <rPr>
            <sz val="11"/>
            <rFont val="Calibri"/>
            <family val="2"/>
            <scheme val="minor"/>
          </rPr>
          <t>¦1¦2¦3¦8¦2¦Null§</t>
        </r>
      </text>
    </comment>
    <comment ref="A77" authorId="0" shapeId="0" xr:uid="{00000000-0006-0000-0E00-00002C000000}">
      <text>
        <r>
          <rPr>
            <sz val="11"/>
            <rFont val="Calibri"/>
            <family val="2"/>
            <scheme val="minor"/>
          </rPr>
          <t>¦1¦2¦3¦9¦2¦Null§</t>
        </r>
      </text>
    </comment>
    <comment ref="A78" authorId="0" shapeId="0" xr:uid="{00000000-0006-0000-0E00-00002D000000}">
      <text>
        <r>
          <rPr>
            <sz val="11"/>
            <rFont val="Calibri"/>
            <family val="2"/>
            <scheme val="minor"/>
          </rPr>
          <t>¦1¦2¦3¦10¦2¦Null§</t>
        </r>
      </text>
    </comment>
    <comment ref="A80" authorId="0" shapeId="0" xr:uid="{00000000-0006-0000-0E00-00002E000000}">
      <text>
        <r>
          <rPr>
            <sz val="11"/>
            <rFont val="Calibri"/>
            <family val="2"/>
            <scheme val="minor"/>
          </rPr>
          <t>¦1¦2¦3¦11¦2¦Null§</t>
        </r>
      </text>
    </comment>
    <comment ref="A81" authorId="0" shapeId="0" xr:uid="{00000000-0006-0000-0E00-00002F000000}">
      <text>
        <r>
          <rPr>
            <sz val="11"/>
            <rFont val="Calibri"/>
            <family val="2"/>
            <scheme val="minor"/>
          </rPr>
          <t>¦1¦2¦3¦12¦2¦Null§</t>
        </r>
      </text>
    </comment>
    <comment ref="A82" authorId="0" shapeId="0" xr:uid="{00000000-0006-0000-0E00-000030000000}">
      <text>
        <r>
          <rPr>
            <sz val="11"/>
            <rFont val="Calibri"/>
            <family val="2"/>
            <scheme val="minor"/>
          </rPr>
          <t>¦1¦2¦3¦13¦2¦Null§</t>
        </r>
      </text>
    </comment>
    <comment ref="A85" authorId="0" shapeId="0" xr:uid="{00000000-0006-0000-0E00-000034000000}">
      <text>
        <r>
          <rPr>
            <sz val="11"/>
            <rFont val="Calibri"/>
            <family val="2"/>
            <scheme val="minor"/>
          </rPr>
          <t>¦1¦2¦3¦17¦2¦Null§</t>
        </r>
      </text>
    </comment>
    <comment ref="A90" authorId="0" shapeId="0" xr:uid="{00000000-0006-0000-0E00-000035000000}">
      <text>
        <r>
          <rPr>
            <sz val="11"/>
            <rFont val="Calibri"/>
            <family val="2"/>
            <scheme val="minor"/>
          </rPr>
          <t>¦1¦2¦3¦18¦2¦Null§</t>
        </r>
      </text>
    </comment>
    <comment ref="A91" authorId="0" shapeId="0" xr:uid="{00000000-0006-0000-0E00-000036000000}">
      <text>
        <r>
          <rPr>
            <sz val="11"/>
            <rFont val="Calibri"/>
            <family val="2"/>
            <scheme val="minor"/>
          </rPr>
          <t>¦1¦2¦3¦19¦2¦Null§</t>
        </r>
      </text>
    </comment>
    <comment ref="A93" authorId="0" shapeId="0" xr:uid="{00000000-0006-0000-0E00-000038000000}">
      <text>
        <r>
          <rPr>
            <sz val="11"/>
            <rFont val="Calibri"/>
            <family val="2"/>
            <scheme val="minor"/>
          </rPr>
          <t>¦1¦2¦3¦21¦2¦Null§</t>
        </r>
      </text>
    </comment>
    <comment ref="A95" authorId="0" shapeId="0" xr:uid="{00000000-0006-0000-0E00-000039000000}">
      <text>
        <r>
          <rPr>
            <sz val="11"/>
            <rFont val="Calibri"/>
            <family val="2"/>
            <scheme val="minor"/>
          </rPr>
          <t>¦1¦2¦3¦22¦2¦Null§</t>
        </r>
      </text>
    </comment>
    <comment ref="A96" authorId="0" shapeId="0" xr:uid="{00000000-0006-0000-0E00-00003A000000}">
      <text>
        <r>
          <rPr>
            <sz val="11"/>
            <rFont val="Calibri"/>
            <family val="2"/>
            <scheme val="minor"/>
          </rPr>
          <t>¦1¦2¦3¦23¦2¦Null§</t>
        </r>
      </text>
    </comment>
    <comment ref="A97" authorId="0" shapeId="0" xr:uid="{00000000-0006-0000-0E00-00003B000000}">
      <text>
        <r>
          <rPr>
            <sz val="11"/>
            <rFont val="Calibri"/>
            <family val="2"/>
            <scheme val="minor"/>
          </rPr>
          <t>¦1¦2¦3¦24¦2¦Null§</t>
        </r>
      </text>
    </comment>
    <comment ref="A112" authorId="0" shapeId="0" xr:uid="{00000000-0006-0000-0E00-000054000000}">
      <text>
        <r>
          <rPr>
            <sz val="11"/>
            <rFont val="Calibri"/>
            <family val="2"/>
            <scheme val="minor"/>
          </rPr>
          <t>¦1¦2¦6¦2¦2¦Null§</t>
        </r>
      </text>
    </comment>
    <comment ref="A135" authorId="0" shapeId="0" xr:uid="{CCFD47C4-0784-4CE9-A716-7BC72DB8782F}">
      <text>
        <r>
          <rPr>
            <sz val="11"/>
            <rFont val="Calibri"/>
            <family val="2"/>
            <scheme val="minor"/>
          </rPr>
          <t>¦1¦2¦6¦4¦2¦Null§</t>
        </r>
      </text>
    </comment>
    <comment ref="A136" authorId="0" shapeId="0" xr:uid="{6E97EE16-0A3A-4FFA-9349-CCF56882F477}">
      <text>
        <r>
          <rPr>
            <sz val="11"/>
            <rFont val="Calibri"/>
            <family val="2"/>
            <scheme val="minor"/>
          </rPr>
          <t>¦1¦2¦6¦5¦2¦Null§</t>
        </r>
      </text>
    </comment>
    <comment ref="A138" authorId="0" shapeId="0" xr:uid="{05F746DE-1DAA-4C9C-ABFF-C91E56955CE1}">
      <text>
        <r>
          <rPr>
            <sz val="11"/>
            <rFont val="Calibri"/>
            <family val="2"/>
            <scheme val="minor"/>
          </rPr>
          <t>¦1¦2¦6¦6¦2¦Null§</t>
        </r>
      </text>
    </comment>
    <comment ref="A140" authorId="0" shapeId="0" xr:uid="{311C0BE1-67E4-4219-8DE2-F4E898846649}">
      <text>
        <r>
          <rPr>
            <sz val="11"/>
            <rFont val="Calibri"/>
            <family val="2"/>
            <scheme val="minor"/>
          </rPr>
          <t>¦1¦2¦6¦7¦2¦Null§</t>
        </r>
      </text>
    </comment>
    <comment ref="A142" authorId="0" shapeId="0" xr:uid="{0386F4F0-BF37-483D-B048-049D61F09B40}">
      <text>
        <r>
          <rPr>
            <sz val="11"/>
            <rFont val="Calibri"/>
            <family val="2"/>
            <scheme val="minor"/>
          </rPr>
          <t>¦1¦2¦6¦8¦2¦Null§</t>
        </r>
      </text>
    </comment>
    <comment ref="A143" authorId="0" shapeId="0" xr:uid="{E953CFBC-E768-41BF-9148-A20ECCF2DA98}">
      <text>
        <r>
          <rPr>
            <sz val="11"/>
            <rFont val="Calibri"/>
            <family val="2"/>
            <scheme val="minor"/>
          </rPr>
          <t>¦1¦2¦6¦9¦2¦Null§</t>
        </r>
      </text>
    </comment>
    <comment ref="A144" authorId="0" shapeId="0" xr:uid="{49EE52A4-D164-4229-807C-7ADF58465181}">
      <text>
        <r>
          <rPr>
            <sz val="11"/>
            <rFont val="Calibri"/>
            <family val="2"/>
            <scheme val="minor"/>
          </rPr>
          <t>¦1¦2¦6¦10¦2¦Null§</t>
        </r>
      </text>
    </comment>
    <comment ref="A147" authorId="0" shapeId="0" xr:uid="{894F18C8-C562-4F7F-BB03-F2A5D17F536A}">
      <text>
        <r>
          <rPr>
            <sz val="11"/>
            <rFont val="Calibri"/>
            <family val="2"/>
            <scheme val="minor"/>
          </rPr>
          <t>¦1¦2¦6¦11¦2¦Null§</t>
        </r>
      </text>
    </comment>
    <comment ref="A148" authorId="0" shapeId="0" xr:uid="{F224DFEC-0947-4EC8-AEFE-A3AAC5B0B116}">
      <text>
        <r>
          <rPr>
            <sz val="11"/>
            <rFont val="Calibri"/>
            <family val="2"/>
            <scheme val="minor"/>
          </rPr>
          <t>¦1¦2¦6¦12¦2¦Null§</t>
        </r>
      </text>
    </comment>
    <comment ref="A173" authorId="0" shapeId="0" xr:uid="{C521F134-4FB6-4C4D-968D-A87D34D79C51}">
      <text>
        <r>
          <rPr>
            <sz val="11"/>
            <rFont val="Calibri"/>
            <family val="2"/>
            <scheme val="minor"/>
          </rPr>
          <t>¦1¦2¦6¦4¦2¦Null§</t>
        </r>
      </text>
    </comment>
    <comment ref="A179" authorId="0" shapeId="0" xr:uid="{6074ABCD-8CEB-4DEF-A4CE-AE176B93CAF4}">
      <text>
        <r>
          <rPr>
            <sz val="11"/>
            <rFont val="Calibri"/>
            <family val="2"/>
            <scheme val="minor"/>
          </rPr>
          <t>¦1¦2¦6¦11¦2¦Null§</t>
        </r>
      </text>
    </comment>
    <comment ref="A181" authorId="0" shapeId="0" xr:uid="{00000000-0006-0000-0E00-0000CD000000}">
      <text>
        <r>
          <rPr>
            <sz val="11"/>
            <rFont val="Calibri"/>
            <family val="2"/>
            <scheme val="minor"/>
          </rPr>
          <t>¦1¦2¦15¦2¦2¦Null§</t>
        </r>
      </text>
    </comment>
    <comment ref="A182" authorId="0" shapeId="0" xr:uid="{00000000-0006-0000-0E00-0000CF000000}">
      <text>
        <r>
          <rPr>
            <sz val="11"/>
            <rFont val="Calibri"/>
            <family val="2"/>
            <scheme val="minor"/>
          </rPr>
          <t>¦1¦2¦15¦4¦2¦Null§</t>
        </r>
      </text>
    </comment>
    <comment ref="A183" authorId="0" shapeId="0" xr:uid="{00000000-0006-0000-0E00-0000D0000000}">
      <text>
        <r>
          <rPr>
            <sz val="11"/>
            <rFont val="Calibri"/>
            <family val="2"/>
            <scheme val="minor"/>
          </rPr>
          <t>¦1¦2¦15¦5¦2¦Null§</t>
        </r>
      </text>
    </comment>
    <comment ref="A185" authorId="0" shapeId="0" xr:uid="{00000000-0006-0000-0E00-0000D1000000}">
      <text>
        <r>
          <rPr>
            <sz val="11"/>
            <rFont val="Calibri"/>
            <family val="2"/>
            <scheme val="minor"/>
          </rPr>
          <t>¦1¦2¦15¦6¦2¦Null§</t>
        </r>
      </text>
    </comment>
    <comment ref="A186" authorId="0" shapeId="0" xr:uid="{00000000-0006-0000-0E00-0000D2000000}">
      <text>
        <r>
          <rPr>
            <sz val="11"/>
            <rFont val="Calibri"/>
            <family val="2"/>
            <scheme val="minor"/>
          </rPr>
          <t>¦1¦2¦15¦7¦2¦Null§</t>
        </r>
      </text>
    </comment>
    <comment ref="A205" authorId="0" shapeId="0" xr:uid="{00000000-0006-0000-0E00-0000D3000000}">
      <text>
        <r>
          <rPr>
            <sz val="11"/>
            <rFont val="Calibri"/>
            <family val="2"/>
            <scheme val="minor"/>
          </rPr>
          <t>¦1¦2¦15¦8¦2¦Null§</t>
        </r>
      </text>
    </comment>
    <comment ref="A206" authorId="0" shapeId="0" xr:uid="{00000000-0006-0000-0E00-0000D8000000}">
      <text>
        <r>
          <rPr>
            <sz val="11"/>
            <rFont val="Calibri"/>
            <family val="2"/>
            <scheme val="minor"/>
          </rPr>
          <t>¦1¦2¦15¦13¦2¦Null§</t>
        </r>
      </text>
    </comment>
    <comment ref="A212" authorId="0" shapeId="0" xr:uid="{00000000-0006-0000-0E00-0000DF000000}">
      <text>
        <r>
          <rPr>
            <sz val="11"/>
            <rFont val="Calibri"/>
            <family val="2"/>
            <scheme val="minor"/>
          </rPr>
          <t>¦1¦2¦16¦1¦2¦Null§</t>
        </r>
      </text>
    </comment>
    <comment ref="A214" authorId="0" shapeId="0" xr:uid="{00000000-0006-0000-0E00-0000E0000000}">
      <text>
        <r>
          <rPr>
            <sz val="11"/>
            <rFont val="Calibri"/>
            <family val="2"/>
            <scheme val="minor"/>
          </rPr>
          <t>¦1¦2¦16¦2¦2¦Null§</t>
        </r>
      </text>
    </comment>
    <comment ref="A215" authorId="0" shapeId="0" xr:uid="{00000000-0006-0000-0E00-0000FD000000}">
      <text>
        <r>
          <rPr>
            <sz val="11"/>
            <rFont val="Calibri"/>
            <family val="2"/>
            <scheme val="minor"/>
          </rPr>
          <t>¦1¦2¦17¦2¦2¦Null§</t>
        </r>
      </text>
    </comment>
    <comment ref="A216" authorId="0" shapeId="0" xr:uid="{00000000-0006-0000-0E00-0000FE000000}">
      <text>
        <r>
          <rPr>
            <sz val="11"/>
            <rFont val="Calibri"/>
            <family val="2"/>
            <scheme val="minor"/>
          </rPr>
          <t>¦1¦2¦17¦3¦2¦Null§</t>
        </r>
      </text>
    </comment>
  </commentList>
</comments>
</file>

<file path=xl/sharedStrings.xml><?xml version="1.0" encoding="utf-8"?>
<sst xmlns="http://schemas.openxmlformats.org/spreadsheetml/2006/main" count="557" uniqueCount="340">
  <si>
    <t>Rate=F</t>
  </si>
  <si>
    <t>Item Description</t>
  </si>
  <si>
    <t>Unit</t>
  </si>
  <si>
    <t>Quantity</t>
  </si>
  <si>
    <t>Rate</t>
  </si>
  <si>
    <t>1200</t>
  </si>
  <si>
    <t>month</t>
  </si>
  <si>
    <t>%</t>
  </si>
  <si>
    <t>1300</t>
  </si>
  <si>
    <t>B13.01</t>
  </si>
  <si>
    <t>(a) Fixed obligations</t>
  </si>
  <si>
    <t>(b) Value-related obligations</t>
  </si>
  <si>
    <t>No</t>
  </si>
  <si>
    <t>B14.01</t>
  </si>
  <si>
    <t>m²</t>
  </si>
  <si>
    <t>PC sum</t>
  </si>
  <si>
    <t>km</t>
  </si>
  <si>
    <t>1400</t>
  </si>
  <si>
    <t>SCHEDULE B - WORKS</t>
  </si>
  <si>
    <t>1500</t>
  </si>
  <si>
    <t>B15.03</t>
  </si>
  <si>
    <t>Temporary traffic-control facilities:</t>
  </si>
  <si>
    <t>m</t>
  </si>
  <si>
    <t>1700</t>
  </si>
  <si>
    <t>Cleaning out of hydraulic structures:</t>
  </si>
  <si>
    <t>m³</t>
  </si>
  <si>
    <t>2100</t>
  </si>
  <si>
    <t>Pipes in subsoil drainage systems:</t>
  </si>
  <si>
    <t>m³-km</t>
  </si>
  <si>
    <t>5600</t>
  </si>
  <si>
    <t>B56.01</t>
  </si>
  <si>
    <t>5900</t>
  </si>
  <si>
    <t>(b) Single carriageway road</t>
  </si>
  <si>
    <t>SECTION</t>
  </si>
  <si>
    <t>DESCRIPTION</t>
  </si>
  <si>
    <t>GENERAL REQUIREMENTS AND PROVISIONS</t>
  </si>
  <si>
    <t>CONTRACTOR'S ESTABLISHMENT ON SITE AND GENERAL OBLIGATIONS</t>
  </si>
  <si>
    <t>HOUSING, OFFICES AND LABORATORY FOR THE ENGINEER'S SITE PERSONNEL</t>
  </si>
  <si>
    <t>ACCOMMODATION OF TRAFFIC</t>
  </si>
  <si>
    <t>CLEARING AND GRUBBING</t>
  </si>
  <si>
    <t>DRAINS</t>
  </si>
  <si>
    <t>ROAD SIGNS</t>
  </si>
  <si>
    <t>FINISHING THE ROAD AND ROAD RESERVE AND TREATING OLD ROADS</t>
  </si>
  <si>
    <t>Amount</t>
  </si>
  <si>
    <t>No.</t>
  </si>
  <si>
    <t>SCHEDULE B - ROADWORKS</t>
  </si>
  <si>
    <t>SCHEDULED</t>
  </si>
  <si>
    <t>SUMMARY OF SCHEDULES</t>
  </si>
  <si>
    <t>SCHEDULE A: PRELIMINARY AND GENERAL</t>
  </si>
  <si>
    <t>SUB-TOTAL A</t>
  </si>
  <si>
    <t>Prov Sum</t>
  </si>
  <si>
    <t xml:space="preserve"> </t>
  </si>
  <si>
    <t>SUB-TOTAL B</t>
  </si>
  <si>
    <t>VALUE OF SCHEDULED WORK COMPLETED (A+B)</t>
  </si>
  <si>
    <t xml:space="preserve">No </t>
  </si>
  <si>
    <r>
      <t>m</t>
    </r>
    <r>
      <rPr>
        <vertAlign val="superscript"/>
        <sz val="10"/>
        <rFont val="Arial"/>
        <family val="2"/>
      </rPr>
      <t>2</t>
    </r>
  </si>
  <si>
    <r>
      <t>m</t>
    </r>
    <r>
      <rPr>
        <vertAlign val="superscript"/>
        <sz val="10"/>
        <rFont val="Arial"/>
        <family val="2"/>
      </rPr>
      <t>3</t>
    </r>
  </si>
  <si>
    <t>AND PROVISIONS</t>
  </si>
  <si>
    <t>Contractor's general obligations:</t>
  </si>
  <si>
    <t>(c) Time-related obligations</t>
  </si>
  <si>
    <t>L.Sum</t>
  </si>
  <si>
    <t>ENGINEER'S SITE PERSONNEL</t>
  </si>
  <si>
    <t xml:space="preserve"> No</t>
  </si>
  <si>
    <t>Clearing and grubbing</t>
  </si>
  <si>
    <t xml:space="preserve">Removal and grubbing of large trees </t>
  </si>
  <si>
    <t>and tree stumps</t>
  </si>
  <si>
    <t xml:space="preserve">(a) Girth exceeding 1 m up to and </t>
  </si>
  <si>
    <t xml:space="preserve">      including 2 m</t>
  </si>
  <si>
    <t xml:space="preserve">(b) Girth exceeding 2 m up to and </t>
  </si>
  <si>
    <t xml:space="preserve">      including 3 m</t>
  </si>
  <si>
    <t xml:space="preserve"> ha</t>
  </si>
  <si>
    <r>
      <t xml:space="preserve"> m</t>
    </r>
    <r>
      <rPr>
        <vertAlign val="superscript"/>
        <sz val="10"/>
        <rFont val="Arial"/>
        <family val="2"/>
      </rPr>
      <t>3</t>
    </r>
  </si>
  <si>
    <t xml:space="preserve"> m3</t>
  </si>
  <si>
    <t>Finishing-off borrow areas</t>
  </si>
  <si>
    <t>Rate Only</t>
  </si>
  <si>
    <t>ha</t>
  </si>
  <si>
    <t>B33,01</t>
  </si>
  <si>
    <t>B33.16</t>
  </si>
  <si>
    <t>B33.17</t>
  </si>
  <si>
    <t>33/16.02</t>
  </si>
  <si>
    <t>MASS EARTHWORKS</t>
  </si>
  <si>
    <t xml:space="preserve">Cut and borrow to fill, including freehaul up </t>
  </si>
  <si>
    <t xml:space="preserve">up to 1,0km </t>
  </si>
  <si>
    <t xml:space="preserve">Cut to spoil, including free haul up to 1.0km.  </t>
  </si>
  <si>
    <t>obtained from from :</t>
  </si>
  <si>
    <t>Roadbed preparation and the compaction of material:</t>
  </si>
  <si>
    <t>Finishing-off cut and fill slopes, medians and interchange areas:</t>
  </si>
  <si>
    <t>Widening of fills as specified in subclause 3307(i) extra over:</t>
  </si>
  <si>
    <t>Extra over item B33.04 for spoiling material excavated from benches constructed for widening existing fills</t>
  </si>
  <si>
    <t>Overhaul on material hauled in excess of 1,0km</t>
  </si>
  <si>
    <t>(b) Intermediate excavation</t>
  </si>
  <si>
    <t>(c) Hard Excavation</t>
  </si>
  <si>
    <t>(b) Compaction to 93% of modified</t>
  </si>
  <si>
    <t>33.10</t>
  </si>
  <si>
    <t>(a) Cut slopes</t>
  </si>
  <si>
    <t>(b) Fill slopes</t>
  </si>
  <si>
    <t>(a) Item B33.01(a)</t>
  </si>
  <si>
    <t xml:space="preserve">Pavement layers constructed from gravel </t>
  </si>
  <si>
    <t>unlimited free-haul from source</t>
  </si>
  <si>
    <t xml:space="preserve"> (i) 93 % of modified AASHTO density</t>
  </si>
  <si>
    <t>34.00</t>
  </si>
  <si>
    <t>34/33,10</t>
  </si>
  <si>
    <t>B34.01</t>
  </si>
  <si>
    <t>38/16.02</t>
  </si>
  <si>
    <t>B15,02</t>
  </si>
  <si>
    <t>Construction and Earthworks for temporary deviations</t>
  </si>
  <si>
    <t>(a)Flagmen</t>
  </si>
  <si>
    <t>(b)Portable STOP and GO-RY signs</t>
  </si>
  <si>
    <t>(e)Road signs, R- and TR-series (1200 mm diameter)</t>
  </si>
  <si>
    <t>(f)Road signs, TW-series, (triangular, 1500 mm sides)</t>
  </si>
  <si>
    <t>(g)Rectangular road signs, TGS-, TIN- and TW-series (excluding TW-series delineators and barricades)</t>
  </si>
  <si>
    <t>(h)Delineators (TW401 / TW402) (800 mm x 200 mm):</t>
  </si>
  <si>
    <t>(i)Single sided</t>
  </si>
  <si>
    <t>(ii) Double sided</t>
  </si>
  <si>
    <t>(i) Movable barricade/road sign combination (TW411 (2400 mm x 400 mm) + TR103 / TR104 (1200 mm diameter))</t>
  </si>
  <si>
    <t>(j)Traffic cones (750 mm high)</t>
  </si>
  <si>
    <t>Watering of temporary deviations</t>
  </si>
  <si>
    <t>man-day</t>
  </si>
  <si>
    <t xml:space="preserve">    Kl</t>
  </si>
  <si>
    <t>21/23,07</t>
  </si>
  <si>
    <t xml:space="preserve">Excavation for sub soil drainage systems </t>
  </si>
  <si>
    <t xml:space="preserve">(a) Excavating soft material situated within the following </t>
  </si>
  <si>
    <t>depth ranges below the level surface level</t>
  </si>
  <si>
    <t>(i)0m up to 1,5m</t>
  </si>
  <si>
    <t>(ii)Exceeding 1,5m and up to 3,0m</t>
  </si>
  <si>
    <t xml:space="preserve"> (crushed stone)</t>
  </si>
  <si>
    <t xml:space="preserve"> couplings</t>
  </si>
  <si>
    <t xml:space="preserve">Polyethylene sheeting, 0,15mm thick or similar approved </t>
  </si>
  <si>
    <t xml:space="preserve">for lining subsoil drainage </t>
  </si>
  <si>
    <t>Concrete Outlet structures, manholes, junction boxes</t>
  </si>
  <si>
    <t>(a) Outlet structures</t>
  </si>
  <si>
    <t>(b) Cleaning eyes</t>
  </si>
  <si>
    <t>(a) In soft material</t>
  </si>
  <si>
    <t>Backfilling</t>
  </si>
  <si>
    <t xml:space="preserve">backfilling </t>
  </si>
  <si>
    <t xml:space="preserve">Road sign boards complete with supports with    </t>
  </si>
  <si>
    <t xml:space="preserve">class 1 retro-reflective background. Symbols </t>
  </si>
  <si>
    <t xml:space="preserve"> and lettering in semi matt black</t>
  </si>
  <si>
    <t>Boarders in Class 1 retro- reflective material</t>
  </si>
  <si>
    <t>where the signboard is constructed from :</t>
  </si>
  <si>
    <t>(c)    900mm diameter Round or Stop signs:</t>
  </si>
  <si>
    <t>or approved equivalent)</t>
  </si>
  <si>
    <t>(i)900mm diameter Round or Stop signs:</t>
  </si>
  <si>
    <t>-  R 1</t>
  </si>
  <si>
    <t>(ii)900mm Triangular signs:</t>
  </si>
  <si>
    <t>-   W101</t>
  </si>
  <si>
    <t>-   W104</t>
  </si>
  <si>
    <t>-   W107 / W108</t>
  </si>
  <si>
    <t>-   W326</t>
  </si>
  <si>
    <t>-   W204 / W205</t>
  </si>
  <si>
    <t>W208</t>
  </si>
  <si>
    <t>( ii )    100mm diameter</t>
  </si>
  <si>
    <t>Excavation and backfilling for road sign supports:</t>
  </si>
  <si>
    <t>Extra over item 56.05 for cement treated backfill:</t>
  </si>
  <si>
    <t>RESERVE AND TREATING OLD ROADS</t>
  </si>
  <si>
    <t>Finishing road and road reserve</t>
  </si>
  <si>
    <t xml:space="preserve"> km</t>
  </si>
  <si>
    <t xml:space="preserve">BORROW MATERIALS </t>
  </si>
  <si>
    <t>3400</t>
  </si>
  <si>
    <t>PAVEMENT LAYERS OF GRAVEL MATERIAL</t>
  </si>
  <si>
    <t>(i) Fixed costs</t>
  </si>
  <si>
    <t>(ii) Running costs</t>
  </si>
  <si>
    <t>"Kaymat U24" or approved  equivalent</t>
  </si>
  <si>
    <t>Synthetic-fibre filter fabric:</t>
  </si>
  <si>
    <t>21.10</t>
  </si>
  <si>
    <t>Rate only</t>
  </si>
  <si>
    <t>SUBTOTAL C</t>
  </si>
  <si>
    <t>ADD 15% VAT</t>
  </si>
  <si>
    <t>GRAND TOTAL</t>
  </si>
  <si>
    <t>B12.03</t>
  </si>
  <si>
    <t>Relocation and reinstatement of existing watermains belonging</t>
  </si>
  <si>
    <t>to local and district authority</t>
  </si>
  <si>
    <t>(a) Direct payment to water services authorities, agents or the Contractor</t>
  </si>
  <si>
    <t>(b) Contractor's handling costs,profit in respect of subitem B12.03a</t>
  </si>
  <si>
    <t>B12.05</t>
  </si>
  <si>
    <t>Community / stakeholder liaison and social facilitation</t>
  </si>
  <si>
    <t>(a) Contractor's obligation in terms of community / stakeholder liaison</t>
  </si>
  <si>
    <t>(b) Project Liaison Committee (PLC):</t>
  </si>
  <si>
    <t>(i) Payment of stipends to members of the PLC for attending meetings</t>
  </si>
  <si>
    <t>(ii) Handling cost and profit in respect to subitem B12.09 (b)(i)</t>
  </si>
  <si>
    <t>(c) Project Liason Officer (PLO):</t>
  </si>
  <si>
    <t>(i) Salary, including employer contributions and other staff related costs</t>
  </si>
  <si>
    <t>(ii) Handling cost and profit in respect to subitem B12.09 (c)(i) and (ii)</t>
  </si>
  <si>
    <t>B12.07</t>
  </si>
  <si>
    <t xml:space="preserve">Provision of Employer's in-service training students (s): </t>
  </si>
  <si>
    <t>(a) Monthly stipend for Employer's in-service training student(s),       employed by the Contractor</t>
  </si>
  <si>
    <t xml:space="preserve">(b) Handling cost and profit in respect of subitem B12.11 (a) </t>
  </si>
  <si>
    <t>(ii) Construction period (From Commencement of the Works to Due Completion Date)</t>
  </si>
  <si>
    <t>Note: The combined value of subitems (a), (b) and ©(i) and ©(ii) should not exceed 15% of the quotation sum for a work package (excluding: provisional and prime cost sums and its related % mark-up amount in the bill of quantities, total amount for Section B1800: Dayworks, allowances for contingencies and contract price adjustments and VAT). The framework Contrcator shall state his reasons in writing for pricing in this manner. The frameworks Contrcator's attention is drawin to the applicable quotation returnable schedule to be completed by the framework Contrcator for a work package quotation</t>
  </si>
  <si>
    <t>B13.02</t>
  </si>
  <si>
    <t>Contract sign boards</t>
  </si>
  <si>
    <t>lump sum</t>
  </si>
  <si>
    <t>B18.01</t>
  </si>
  <si>
    <t xml:space="preserve">Personnel: </t>
  </si>
  <si>
    <t>(a) During normal working hours</t>
  </si>
  <si>
    <t>hours</t>
  </si>
  <si>
    <t>(i) Unskilled labour</t>
  </si>
  <si>
    <t>(ii) Semi skilled labour</t>
  </si>
  <si>
    <t>(ii) Skilled labour</t>
  </si>
  <si>
    <t>(iv) Ganger</t>
  </si>
  <si>
    <t>(v) Flagmen</t>
  </si>
  <si>
    <t>(b) Outside normal working hours and Saturdays</t>
  </si>
  <si>
    <t>(c) Outside normal working hours Sundays and Public Holidays</t>
  </si>
  <si>
    <t>B18.02</t>
  </si>
  <si>
    <t>Equipment:</t>
  </si>
  <si>
    <r>
      <t>(a) Air compressor of a least 7m</t>
    </r>
    <r>
      <rPr>
        <vertAlign val="superscript"/>
        <sz val="10"/>
        <rFont val="Arial"/>
        <family val="2"/>
      </rPr>
      <t>3</t>
    </r>
    <r>
      <rPr>
        <sz val="10"/>
        <rFont val="Arial"/>
        <family val="2"/>
      </rPr>
      <t xml:space="preserve">  /min</t>
    </r>
  </si>
  <si>
    <t>(c) Vibrating plate compactor</t>
  </si>
  <si>
    <t>(d) Tracked dozer, (D8)</t>
  </si>
  <si>
    <t>(e) Grader (CAT 140G or similar)</t>
  </si>
  <si>
    <t>(b) Generator or Alternator set of at least 10 kW capacity</t>
  </si>
  <si>
    <t>(f) Front end loader minimum power 90 kW</t>
  </si>
  <si>
    <t>(g) Tractor/loader/Backhoe minimum power 50 kW</t>
  </si>
  <si>
    <r>
      <t>(h) Tippers (5m</t>
    </r>
    <r>
      <rPr>
        <vertAlign val="superscript"/>
        <sz val="10"/>
        <rFont val="Arial"/>
        <family val="2"/>
      </rPr>
      <t>3</t>
    </r>
    <r>
      <rPr>
        <sz val="10"/>
        <rFont val="Arial"/>
        <family val="2"/>
      </rPr>
      <t>)</t>
    </r>
  </si>
  <si>
    <r>
      <t>(h) Tippers (10m</t>
    </r>
    <r>
      <rPr>
        <vertAlign val="superscript"/>
        <sz val="10"/>
        <rFont val="Arial"/>
        <family val="2"/>
      </rPr>
      <t>3</t>
    </r>
    <r>
      <rPr>
        <sz val="10"/>
        <rFont val="Arial"/>
        <family val="2"/>
      </rPr>
      <t>)</t>
    </r>
  </si>
  <si>
    <t>(i) Traxcavator 80 kW power</t>
  </si>
  <si>
    <t>(k) Mobile crane with lifting capacity of 5t</t>
  </si>
  <si>
    <t>(l) Self propelled vibratory roller, 9-12t</t>
  </si>
  <si>
    <t>(m) Pneumatic tyred roller, 9-12t</t>
  </si>
  <si>
    <t>(n) Flat steel wheeled roller, 9-12t</t>
  </si>
  <si>
    <t>(o) Grid roller, 15t</t>
  </si>
  <si>
    <t>(p) Hand propelled vibratory roller, 0.5t</t>
  </si>
  <si>
    <t>(r) 10000 litre water tanker</t>
  </si>
  <si>
    <t>(t) Deawatering pump including generators and accessories (50mm pump, 60l/min)</t>
  </si>
  <si>
    <t>B18.04</t>
  </si>
  <si>
    <t>Transport:</t>
  </si>
  <si>
    <t>(a) LDV</t>
  </si>
  <si>
    <t>(b) Flatbed truck (incl. crane, 5 tons)</t>
  </si>
  <si>
    <t>(a) Lowbed horse and trailer</t>
  </si>
  <si>
    <t>B1800</t>
  </si>
  <si>
    <t>DAYWORKS</t>
  </si>
  <si>
    <t>Office and laboratory accommodation</t>
  </si>
  <si>
    <t xml:space="preserve">(a) Office and conference room (interior floor space only) </t>
  </si>
  <si>
    <t>( e ) Ablution unit (equipment as specified)</t>
  </si>
  <si>
    <t>no.</t>
  </si>
  <si>
    <t>B14.02</t>
  </si>
  <si>
    <t>Office and laboratory furniture:</t>
  </si>
  <si>
    <t>(a) Chairs</t>
  </si>
  <si>
    <t>(ii) Office chair</t>
  </si>
  <si>
    <t>B14.03</t>
  </si>
  <si>
    <t>Office and laboratory fittings installation and equipment</t>
  </si>
  <si>
    <t>(a) Items measured by number</t>
  </si>
  <si>
    <t>(x) Fire extinguisher (9 kg), all purpose dry type, complete, mounted on wall brackets</t>
  </si>
  <si>
    <t>(xxi) Rain guage</t>
  </si>
  <si>
    <t>(xxvii) First aid kit</t>
  </si>
  <si>
    <t>(xxviii) Standpipe complete with 30m and 19mm diameter heavy duty hose pipe</t>
  </si>
  <si>
    <t>(b) Prime-cost items and items paid for in a lump sum:</t>
  </si>
  <si>
    <t xml:space="preserve">(i)Cell phones costs, including pro-rata rentals, for calls made in connection with contract administration </t>
  </si>
  <si>
    <t>(ii) Handling costs and profit in respect of subitem B14.03(b)(i) above</t>
  </si>
  <si>
    <t>(vii) Provision of computers, printers, related hardware, software and consumables</t>
  </si>
  <si>
    <t>(viii) Handling costs and profit in respect of subitem B14.03(b)(vii) above</t>
  </si>
  <si>
    <t>(viii) Notice boards as specified</t>
  </si>
  <si>
    <t>Provision of photostat, printing and scanner facilities</t>
  </si>
  <si>
    <t>C</t>
  </si>
  <si>
    <t>C10.01</t>
  </si>
  <si>
    <t>Preparation and close-out of Principal Contractor's site specific Health and Safety Plan</t>
  </si>
  <si>
    <t>C10.04</t>
  </si>
  <si>
    <t>Provision of personal protective equipment (PPE) for targeted labour only:</t>
  </si>
  <si>
    <t>(a) Reflective vests (SARTSM Level 2 - EN 471 Class II Certified 50mm silver reflective stripe around torso, over shoulders and “X” on the back, 100% lime coloured polyester, zip front and ID pouch)</t>
  </si>
  <si>
    <t>(d) Protective foot wear - pairs (Lace up boots marked bearing SANS 20345 certification, heat resistant up 95 degrees Celsius, steel toe caps, genuine leather upper and poly urethane sole</t>
  </si>
  <si>
    <t>(e) Earplugs disposable - 100 pairs per box (23dB SNR)</t>
  </si>
  <si>
    <t>No of boxes</t>
  </si>
  <si>
    <t>(f) Dust masks - 100 per box (Filter class FFP2)</t>
  </si>
  <si>
    <t>(h) High visibility overalls SARTSM Level 3 (Overalls (Royal Blue or Orange) - J54 Fabric conti suits made to SANS Spec, YKK Zips, Triple Stitched EN 471 Class II Certified 50mm lime-silver-lime reflective stripe on arms, legs, chest and “X” on the back, triple stitched and bar tacked on all stress points)</t>
  </si>
  <si>
    <t>C10.05</t>
  </si>
  <si>
    <t>Provision of full time Construction Health and Safety Officer:</t>
  </si>
  <si>
    <t>(a) To manage the Principal Contractor’s H&amp;S obligations on site (1 No. required)</t>
  </si>
  <si>
    <t>C10.06</t>
  </si>
  <si>
    <t>Costs of medical certificates and medical surveillance for targeted labour only:</t>
  </si>
  <si>
    <t>SECTION C</t>
  </si>
  <si>
    <t>(a) Initial (baseline) medical, including audiometric and lung function testing</t>
  </si>
  <si>
    <t>(c) Exit examinations</t>
  </si>
  <si>
    <t>OCCUPATIONAL HEALTH AND SAFETY</t>
  </si>
  <si>
    <t>Total Carried Forward to Summary</t>
  </si>
  <si>
    <t>Accommodating traffic and maintaining temporary deviations</t>
  </si>
  <si>
    <t>(a) Shaping of temporary deviations (existing gravel shouders)</t>
  </si>
  <si>
    <t>17.05</t>
  </si>
  <si>
    <t>(a) Pipes with an internal diameter up to and including 900 mm</t>
  </si>
  <si>
    <t>(b) Pipes with an internal diameter exceeding 900 mm</t>
  </si>
  <si>
    <t>17/ B16.02</t>
  </si>
  <si>
    <t>Overhaul on material hauled in excess of 1 km</t>
  </si>
  <si>
    <t xml:space="preserve">SECTION 1200: GENERAL REQUIREMENTS </t>
  </si>
  <si>
    <t xml:space="preserve">SECTION 1300: CONTRACTOR'S ESTABLISHMENT ON SITE AND GENERAL OBLIGATIONS </t>
  </si>
  <si>
    <t xml:space="preserve">SECTION 1400: HOUSING, OFFICES AND  LABORATORIES FOR THE </t>
  </si>
  <si>
    <t>SECTION 1800:SECTION B1800: DAYWORKS</t>
  </si>
  <si>
    <t>SECTION C: OCCUPATIONAL HEALTH AND SAFETY</t>
  </si>
  <si>
    <t>SECTION 1500: ACCOMMODATION OF TRAFFIC</t>
  </si>
  <si>
    <t>SECTION 1700: CLEARING AND GRUBBING</t>
  </si>
  <si>
    <t>SECTION 2100: DRAINS</t>
  </si>
  <si>
    <t>SECTION 3100: BORROW MATERIALS</t>
  </si>
  <si>
    <t>SECTION 3300: MASS EARTHWORKS</t>
  </si>
  <si>
    <t xml:space="preserve">SECTION 3400: PAVEMENT LAYERS OF GRAVEL MATERIAL </t>
  </si>
  <si>
    <t>SECTION 5600: ROAD SIGNS</t>
  </si>
  <si>
    <t>SECTION 5900: FINISHING THE ROAD AND ROAD</t>
  </si>
  <si>
    <t>Excess overburden (provisional on exsisting BP)</t>
  </si>
  <si>
    <t>(a) Rip &amp; Re-compaction to 90% of modified AASHTO density</t>
  </si>
  <si>
    <t>B56.10</t>
  </si>
  <si>
    <t>Danger plates at culverts</t>
  </si>
  <si>
    <t>(a) Type A at stormwater culverts - 200mm*800mm</t>
  </si>
  <si>
    <t>(f) Store rooms (tools)</t>
  </si>
  <si>
    <t>(iv) Office tables</t>
  </si>
  <si>
    <t xml:space="preserve">       G7 compacted layer thickness 150mm </t>
  </si>
  <si>
    <t xml:space="preserve">       compacted layer thickness 150mm (Wearing Course)</t>
  </si>
  <si>
    <t>-  R 201     (40)</t>
  </si>
  <si>
    <t>Road sign supports: Timber</t>
  </si>
  <si>
    <t>Crushed stone obatined from commercial sources (19mm)</t>
  </si>
  <si>
    <t>Clearing and shaping of open drains</t>
  </si>
  <si>
    <t>(a) Gravel Subbase layer compacted to:</t>
  </si>
  <si>
    <t>21.00/15.04</t>
  </si>
  <si>
    <t>Blading by road grader of miter and meadow drains</t>
  </si>
  <si>
    <t>Km</t>
  </si>
  <si>
    <t xml:space="preserve">      minimum 250mm dia stone</t>
  </si>
  <si>
    <t>(d)Commercially sourced Gravel Base G5</t>
  </si>
  <si>
    <t xml:space="preserve"> (i) 98 % of modified AASHTO density</t>
  </si>
  <si>
    <t xml:space="preserve"> (ii) 95 % of modified AASHTO density</t>
  </si>
  <si>
    <t xml:space="preserve">       G6 compacted layer thickness 150mm </t>
  </si>
  <si>
    <t>6++++++</t>
  </si>
  <si>
    <t>(a) 110mm Perforated Upvc pipes an fittings, normal duty, complete with</t>
  </si>
  <si>
    <t xml:space="preserve">(a ) Material compacted in 200mm layers 93% MOD AASHTO </t>
  </si>
  <si>
    <t>(a) Soft excavation (existing roads and tracks)</t>
  </si>
  <si>
    <t xml:space="preserve">AASHTO density </t>
  </si>
  <si>
    <t>(LOCAL BORROW PIT SOURCES)</t>
  </si>
  <si>
    <t xml:space="preserve">taken from local borrow pit sources, including </t>
  </si>
  <si>
    <t xml:space="preserve">(d)Commercially sourced Rockfill </t>
  </si>
  <si>
    <t>ADD 5% CONTINGENCIES</t>
  </si>
  <si>
    <t>CONSTRUCTION OF THE RE-GRAVELLING OF GRAVEL ROADS AND REHABILITATION OF STORMWATER SYSTEMS IN WARD 5</t>
  </si>
  <si>
    <t>CONSTRUCTION OF THE RE-GRAVELLING OF GRAVEL ROADS AND REHABILITATION OF STORMWATER SYSYTEMS IN WARD 5</t>
  </si>
  <si>
    <t xml:space="preserve">  </t>
  </si>
  <si>
    <t>4</t>
  </si>
  <si>
    <t>1</t>
  </si>
  <si>
    <t>(g) Gloves - pairs (gauge cotton polyester gloves with textured latex dip on palm and fingers including a knitted cuff and knit wrist)</t>
  </si>
  <si>
    <t>21/ B16.02</t>
  </si>
  <si>
    <t>Trimming of excavations for open earth drains:</t>
  </si>
  <si>
    <t>21/22.02</t>
  </si>
  <si>
    <t xml:space="preserve">(a) Using imported G6 - from borrow pit </t>
  </si>
  <si>
    <t>(b) Extra over subitem 22.02(a) for soil cement</t>
  </si>
  <si>
    <t>6</t>
  </si>
  <si>
    <t>12</t>
  </si>
  <si>
    <t>1.5</t>
  </si>
  <si>
    <t>TENDERER'S BOQ</t>
  </si>
  <si>
    <t>T07/2027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</si>
</sst>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_(* \(#,##0.00\);_(* &quot;-&quot;??_);_(@_)"/>
    <numFmt numFmtId="164" formatCode="_-&quot;R&quot;* #,##0.00_-;\-&quot;R&quot;* #,##0.00_-;_-&quot;R&quot;* &quot;-&quot;??_-;_-@_-"/>
    <numFmt numFmtId="165" formatCode="_-* #,##0.00_-;\-* #,##0.00_-;_-* &quot;-&quot;??_-;_-@_-"/>
    <numFmt numFmtId="166" formatCode="_ &quot;R&quot;\ * #,##0.00_ ;_ &quot;R&quot;\ * \-#,##0.00_ ;_ &quot;R&quot;\ * &quot;-&quot;??_ ;_ @_ "/>
    <numFmt numFmtId="167" formatCode="_ * #,##0.00_ ;_ * \-#,##0.00_ ;_ * &quot;-&quot;??_ ;_ @_ "/>
    <numFmt numFmtId="168" formatCode="#\ ##0.00"/>
    <numFmt numFmtId="169" formatCode="#,##0.0"/>
    <numFmt numFmtId="170" formatCode="0.000"/>
    <numFmt numFmtId="171" formatCode="0.0"/>
    <numFmt numFmtId="172" formatCode="_(* #,##0.0_);_(* \(#,##0.0\);_(* &quot;-&quot;??_);_(@_)"/>
    <numFmt numFmtId="173" formatCode="_(* #,##0_);_(* \(#,##0\);_(* &quot;-&quot;??_);_(@_)"/>
    <numFmt numFmtId="174" formatCode="#,##0.000_);\(#,##0.000\)"/>
  </numFmts>
  <fonts count="32" x14ac:knownFonts="1">
    <font>
      <sz val="1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b/>
      <sz val="10"/>
      <name val="Arial"/>
      <family val="2"/>
    </font>
    <font>
      <sz val="10"/>
      <name val="Arial"/>
      <family val="2"/>
    </font>
    <font>
      <b/>
      <sz val="8"/>
      <name val="Arial"/>
      <family val="2"/>
    </font>
    <font>
      <sz val="10"/>
      <name val="Times New Roman"/>
      <family val="1"/>
    </font>
    <font>
      <u/>
      <sz val="11"/>
      <color theme="10"/>
      <name val="Calibri"/>
      <family val="2"/>
      <scheme val="minor"/>
    </font>
    <font>
      <sz val="11"/>
      <name val="Calibri"/>
      <family val="2"/>
      <scheme val="minor"/>
    </font>
    <font>
      <vertAlign val="superscript"/>
      <sz val="10"/>
      <name val="Arial"/>
      <family val="2"/>
    </font>
    <font>
      <sz val="11"/>
      <name val="Arial"/>
      <family val="2"/>
    </font>
    <font>
      <b/>
      <u/>
      <sz val="10"/>
      <name val="Arial"/>
      <family val="2"/>
    </font>
    <font>
      <sz val="10"/>
      <name val="Arial"/>
      <family val="2"/>
    </font>
    <font>
      <b/>
      <sz val="11"/>
      <name val="Calibri"/>
      <family val="2"/>
      <scheme val="minor"/>
    </font>
    <font>
      <b/>
      <sz val="14"/>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medium">
        <color indexed="64"/>
      </left>
      <right style="thin">
        <color indexed="64"/>
      </right>
      <top/>
      <bottom/>
      <diagonal/>
    </border>
    <border>
      <left style="thick">
        <color indexed="64"/>
      </left>
      <right/>
      <top/>
      <bottom/>
      <diagonal/>
    </border>
    <border>
      <left/>
      <right/>
      <top style="thin">
        <color auto="1"/>
      </top>
      <bottom style="thin">
        <color indexed="64"/>
      </bottom>
      <diagonal/>
    </border>
    <border>
      <left/>
      <right/>
      <top/>
      <bottom style="thin">
        <color indexed="64"/>
      </bottom>
      <diagonal/>
    </border>
  </borders>
  <cellStyleXfs count="89">
    <xf numFmtId="0" fontId="0" fillId="0" borderId="0"/>
    <xf numFmtId="0" fontId="18" fillId="0" borderId="0"/>
    <xf numFmtId="9" fontId="18" fillId="0" borderId="0" applyFont="0" applyFill="0" applyBorder="0" applyAlignment="0" applyProtection="0"/>
    <xf numFmtId="10" fontId="23" fillId="0" borderId="0" applyFill="0" applyBorder="0" applyAlignment="0" applyProtection="0"/>
    <xf numFmtId="167" fontId="18" fillId="0" borderId="0" applyFont="0" applyFill="0" applyBorder="0" applyAlignment="0" applyProtection="0"/>
    <xf numFmtId="0" fontId="24" fillId="0" borderId="0" applyNumberFormat="0" applyFill="0" applyBorder="0" applyAlignment="0" applyProtection="0"/>
    <xf numFmtId="169" fontId="23" fillId="0" borderId="0" applyFill="0" applyBorder="0" applyAlignment="0" applyProtection="0"/>
    <xf numFmtId="0" fontId="17" fillId="0" borderId="0"/>
    <xf numFmtId="0" fontId="16" fillId="0" borderId="0"/>
    <xf numFmtId="0" fontId="15" fillId="0" borderId="0"/>
    <xf numFmtId="0" fontId="14" fillId="0" borderId="0"/>
    <xf numFmtId="0" fontId="13" fillId="0" borderId="0"/>
    <xf numFmtId="0" fontId="12" fillId="0" borderId="0"/>
    <xf numFmtId="9" fontId="12" fillId="0" borderId="0" applyFont="0" applyFill="0" applyBorder="0" applyAlignment="0" applyProtection="0"/>
    <xf numFmtId="167" fontId="12" fillId="0" borderId="0" applyFont="0" applyFill="0" applyBorder="0" applyAlignment="0" applyProtection="0"/>
    <xf numFmtId="0" fontId="11" fillId="0" borderId="0"/>
    <xf numFmtId="9"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167" fontId="11" fillId="0" borderId="0" applyFont="0" applyFill="0" applyBorder="0" applyAlignment="0" applyProtection="0"/>
    <xf numFmtId="165" fontId="25" fillId="0" borderId="0" applyFont="0" applyFill="0" applyBorder="0" applyAlignment="0" applyProtection="0"/>
    <xf numFmtId="0" fontId="9" fillId="0" borderId="0"/>
    <xf numFmtId="164" fontId="9"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8" fillId="0" borderId="0"/>
    <xf numFmtId="164" fontId="8" fillId="0" borderId="0" applyFont="0" applyFill="0" applyBorder="0" applyAlignment="0" applyProtection="0"/>
    <xf numFmtId="164" fontId="25" fillId="0" borderId="0" applyFont="0" applyFill="0" applyBorder="0" applyAlignment="0" applyProtection="0"/>
    <xf numFmtId="165" fontId="25"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164" fontId="7" fillId="0" borderId="0" applyFont="0" applyFill="0" applyBorder="0" applyAlignment="0" applyProtection="0"/>
    <xf numFmtId="166" fontId="25" fillId="0" borderId="0" applyFont="0" applyFill="0" applyBorder="0" applyAlignment="0" applyProtection="0"/>
    <xf numFmtId="0" fontId="10" fillId="0" borderId="0"/>
    <xf numFmtId="0" fontId="10" fillId="0" borderId="0"/>
    <xf numFmtId="0" fontId="6"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0" fontId="2" fillId="0" borderId="0"/>
    <xf numFmtId="0" fontId="3" fillId="0" borderId="0"/>
    <xf numFmtId="0" fontId="3" fillId="0" borderId="0"/>
    <xf numFmtId="0" fontId="3" fillId="0" borderId="0"/>
    <xf numFmtId="3" fontId="21" fillId="0" borderId="13" applyProtection="0"/>
    <xf numFmtId="0" fontId="29" fillId="0" borderId="0"/>
    <xf numFmtId="165" fontId="21" fillId="0" borderId="0" applyFont="0" applyFill="0" applyBorder="0" applyAlignment="0" applyProtection="0"/>
    <xf numFmtId="0" fontId="21" fillId="0" borderId="0"/>
    <xf numFmtId="4" fontId="21" fillId="0" borderId="0"/>
    <xf numFmtId="165" fontId="21" fillId="0" borderId="0" applyFont="0" applyFill="0" applyBorder="0" applyAlignment="0" applyProtection="0"/>
    <xf numFmtId="9" fontId="21" fillId="0" borderId="0" applyFont="0" applyFill="0" applyBorder="0" applyAlignment="0" applyProtection="0"/>
    <xf numFmtId="0" fontId="1" fillId="0" borderId="0"/>
    <xf numFmtId="167" fontId="1" fillId="0" borderId="0" applyFont="0" applyFill="0" applyBorder="0" applyAlignment="0" applyProtection="0"/>
    <xf numFmtId="0" fontId="21" fillId="0" borderId="0"/>
  </cellStyleXfs>
  <cellXfs count="180">
    <xf numFmtId="0" fontId="0" fillId="0" borderId="0" xfId="0"/>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left" vertical="center"/>
    </xf>
    <xf numFmtId="0" fontId="20" fillId="0" borderId="0" xfId="0" applyFont="1" applyAlignment="1">
      <alignment horizontal="left" vertical="top"/>
    </xf>
    <xf numFmtId="0" fontId="21" fillId="0" borderId="0" xfId="0" applyFont="1"/>
    <xf numFmtId="49" fontId="21" fillId="0" borderId="3" xfId="5" applyNumberFormat="1" applyFont="1" applyFill="1" applyBorder="1" applyAlignment="1">
      <alignment horizontal="left" vertical="center" wrapText="1"/>
    </xf>
    <xf numFmtId="0" fontId="20" fillId="0" borderId="0" xfId="0" applyFont="1" applyAlignment="1">
      <alignment horizontal="left" vertical="center"/>
    </xf>
    <xf numFmtId="0" fontId="19" fillId="0" borderId="0" xfId="0" applyFont="1" applyAlignment="1">
      <alignment vertical="center"/>
    </xf>
    <xf numFmtId="49" fontId="21" fillId="0" borderId="4" xfId="5" applyNumberFormat="1" applyFont="1" applyFill="1" applyBorder="1" applyAlignment="1">
      <alignment horizontal="left" vertical="center" wrapText="1"/>
    </xf>
    <xf numFmtId="0" fontId="21" fillId="0" borderId="0" xfId="5" applyFont="1" applyFill="1"/>
    <xf numFmtId="49" fontId="25" fillId="0" borderId="3" xfId="5" applyNumberFormat="1" applyFont="1" applyFill="1" applyBorder="1" applyAlignment="1">
      <alignment horizontal="left" vertical="center" wrapText="1"/>
    </xf>
    <xf numFmtId="49" fontId="27" fillId="0" borderId="4" xfId="5" applyNumberFormat="1" applyFont="1" applyFill="1" applyBorder="1" applyAlignment="1">
      <alignment horizontal="left" vertical="center" wrapText="1"/>
    </xf>
    <xf numFmtId="0" fontId="21" fillId="0" borderId="3" xfId="0" applyFont="1" applyBorder="1" applyAlignment="1">
      <alignment horizontal="left" vertical="center" wrapText="1"/>
    </xf>
    <xf numFmtId="49" fontId="21" fillId="0" borderId="4" xfId="0" applyNumberFormat="1" applyFont="1" applyBorder="1" applyAlignment="1">
      <alignment horizontal="left" vertical="center" wrapText="1"/>
    </xf>
    <xf numFmtId="0" fontId="21" fillId="0" borderId="3" xfId="0" applyFont="1" applyBorder="1" applyAlignment="1">
      <alignment horizontal="center"/>
    </xf>
    <xf numFmtId="0" fontId="21" fillId="0" borderId="5" xfId="0" applyFont="1" applyBorder="1" applyAlignment="1">
      <alignment horizontal="left" vertical="center" wrapText="1"/>
    </xf>
    <xf numFmtId="0" fontId="21"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12" xfId="0" quotePrefix="1" applyFont="1" applyBorder="1" applyAlignment="1">
      <alignment horizontal="center"/>
    </xf>
    <xf numFmtId="0" fontId="28" fillId="0" borderId="0" xfId="0" applyFont="1"/>
    <xf numFmtId="0" fontId="21" fillId="0" borderId="3" xfId="0" applyFont="1" applyBorder="1" applyAlignment="1">
      <alignment vertical="center" wrapText="1"/>
    </xf>
    <xf numFmtId="0" fontId="21" fillId="0" borderId="3" xfId="0" applyFont="1" applyBorder="1" applyAlignment="1">
      <alignment horizontal="left" wrapText="1"/>
    </xf>
    <xf numFmtId="0" fontId="21" fillId="0" borderId="8" xfId="0" applyFont="1" applyBorder="1" applyAlignment="1">
      <alignment wrapText="1"/>
    </xf>
    <xf numFmtId="0" fontId="21" fillId="0" borderId="4" xfId="0" applyFont="1" applyBorder="1" applyAlignment="1">
      <alignment horizontal="left" vertical="center" wrapText="1"/>
    </xf>
    <xf numFmtId="0" fontId="21" fillId="0" borderId="3" xfId="0" applyFont="1" applyBorder="1" applyAlignment="1">
      <alignment horizontal="center" vertical="center" wrapText="1"/>
    </xf>
    <xf numFmtId="0" fontId="21" fillId="0" borderId="4" xfId="0" applyFont="1" applyBorder="1" applyAlignment="1">
      <alignment horizontal="left" wrapText="1"/>
    </xf>
    <xf numFmtId="0" fontId="21" fillId="0" borderId="3" xfId="0" applyFont="1" applyBorder="1" applyAlignment="1">
      <alignment horizontal="center" wrapText="1"/>
    </xf>
    <xf numFmtId="0" fontId="20" fillId="0" borderId="5" xfId="0" applyFont="1" applyBorder="1" applyAlignment="1">
      <alignment horizontal="left" vertical="center" wrapText="1"/>
    </xf>
    <xf numFmtId="49" fontId="20" fillId="0" borderId="9" xfId="0" applyNumberFormat="1" applyFont="1" applyBorder="1" applyAlignment="1">
      <alignment horizontal="left" vertical="center" wrapText="1"/>
    </xf>
    <xf numFmtId="49" fontId="21" fillId="0" borderId="5" xfId="0" applyNumberFormat="1" applyFont="1" applyBorder="1" applyAlignment="1">
      <alignment horizontal="center" vertical="center" wrapText="1"/>
    </xf>
    <xf numFmtId="0" fontId="20" fillId="0" borderId="3" xfId="0" applyFont="1" applyBorder="1" applyAlignment="1">
      <alignment horizontal="left" vertical="center" wrapText="1"/>
    </xf>
    <xf numFmtId="49" fontId="20" fillId="0" borderId="4" xfId="0" applyNumberFormat="1" applyFont="1" applyBorder="1" applyAlignment="1">
      <alignment horizontal="left" vertical="center" wrapText="1"/>
    </xf>
    <xf numFmtId="49" fontId="21" fillId="0" borderId="3" xfId="0" applyNumberFormat="1" applyFont="1" applyBorder="1" applyAlignment="1">
      <alignment horizontal="center" vertical="center" wrapText="1"/>
    </xf>
    <xf numFmtId="0" fontId="21" fillId="0" borderId="3" xfId="0" applyFont="1" applyBorder="1"/>
    <xf numFmtId="0" fontId="21" fillId="0" borderId="11" xfId="0" applyFont="1" applyBorder="1" applyAlignment="1">
      <alignment vertical="center"/>
    </xf>
    <xf numFmtId="0" fontId="21" fillId="0" borderId="4" xfId="0" applyFont="1" applyBorder="1" applyAlignment="1">
      <alignment vertical="center" wrapText="1"/>
    </xf>
    <xf numFmtId="49" fontId="21" fillId="0" borderId="3" xfId="0" applyNumberFormat="1" applyFont="1" applyBorder="1" applyAlignment="1">
      <alignment horizontal="left" vertical="center" wrapText="1"/>
    </xf>
    <xf numFmtId="2" fontId="20" fillId="0" borderId="3" xfId="4" applyNumberFormat="1" applyFont="1" applyFill="1" applyBorder="1"/>
    <xf numFmtId="1" fontId="21" fillId="0" borderId="3" xfId="4" applyNumberFormat="1" applyFont="1" applyFill="1" applyBorder="1"/>
    <xf numFmtId="2" fontId="21" fillId="0" borderId="3" xfId="4" applyNumberFormat="1" applyFont="1" applyFill="1" applyBorder="1"/>
    <xf numFmtId="1" fontId="21" fillId="0" borderId="3" xfId="4" applyNumberFormat="1" applyFont="1" applyFill="1" applyBorder="1" applyAlignment="1">
      <alignment horizontal="center"/>
    </xf>
    <xf numFmtId="0" fontId="21" fillId="0" borderId="0" xfId="0" applyFont="1" applyAlignment="1">
      <alignment horizontal="center"/>
    </xf>
    <xf numFmtId="0" fontId="21" fillId="0" borderId="3" xfId="0" applyFont="1" applyBorder="1" applyAlignment="1">
      <alignment horizontal="left" vertical="center"/>
    </xf>
    <xf numFmtId="0" fontId="21" fillId="0" borderId="2" xfId="0" applyFont="1" applyBorder="1" applyAlignment="1">
      <alignment vertical="center" wrapText="1"/>
    </xf>
    <xf numFmtId="2" fontId="21" fillId="0" borderId="12" xfId="4" applyNumberFormat="1" applyFont="1" applyFill="1" applyBorder="1" applyAlignment="1">
      <alignment horizontal="left"/>
    </xf>
    <xf numFmtId="2" fontId="21" fillId="0" borderId="4" xfId="4" applyNumberFormat="1" applyFont="1" applyFill="1" applyBorder="1"/>
    <xf numFmtId="1" fontId="20" fillId="0" borderId="8" xfId="4" applyNumberFormat="1" applyFont="1" applyFill="1" applyBorder="1"/>
    <xf numFmtId="2" fontId="21" fillId="0" borderId="3" xfId="4" applyNumberFormat="1" applyFont="1" applyFill="1" applyBorder="1" applyAlignment="1">
      <alignment horizontal="center"/>
    </xf>
    <xf numFmtId="0" fontId="20" fillId="0" borderId="5" xfId="0" applyFont="1" applyBorder="1" applyAlignment="1">
      <alignment vertical="center" wrapText="1"/>
    </xf>
    <xf numFmtId="2" fontId="20" fillId="0" borderId="5" xfId="4" applyNumberFormat="1" applyFont="1" applyFill="1" applyBorder="1"/>
    <xf numFmtId="0" fontId="21" fillId="0" borderId="5" xfId="0" applyFont="1" applyBorder="1"/>
    <xf numFmtId="49" fontId="20" fillId="0" borderId="3" xfId="0" applyNumberFormat="1" applyFont="1" applyBorder="1" applyAlignment="1">
      <alignment horizontal="left" vertical="center" wrapText="1"/>
    </xf>
    <xf numFmtId="0" fontId="20" fillId="0" borderId="3" xfId="0" applyFont="1" applyBorder="1" applyAlignment="1">
      <alignment vertical="center" wrapText="1"/>
    </xf>
    <xf numFmtId="0" fontId="20" fillId="0" borderId="5" xfId="0" applyFont="1" applyBorder="1" applyAlignment="1">
      <alignment vertical="center"/>
    </xf>
    <xf numFmtId="49" fontId="20" fillId="0" borderId="5" xfId="0" applyNumberFormat="1" applyFont="1" applyBorder="1" applyAlignment="1">
      <alignment horizontal="left" vertical="center" wrapText="1"/>
    </xf>
    <xf numFmtId="0" fontId="20" fillId="0" borderId="5" xfId="0" applyFont="1" applyBorder="1" applyAlignment="1">
      <alignment horizontal="center" vertical="center" wrapText="1"/>
    </xf>
    <xf numFmtId="0" fontId="20" fillId="0" borderId="0" xfId="0" applyFont="1" applyAlignment="1">
      <alignment horizontal="left" vertical="center" wrapText="1"/>
    </xf>
    <xf numFmtId="49" fontId="21" fillId="0" borderId="0" xfId="0" applyNumberFormat="1" applyFont="1" applyAlignment="1">
      <alignment horizontal="left" vertical="center" wrapText="1"/>
    </xf>
    <xf numFmtId="0" fontId="20" fillId="0" borderId="0" xfId="0" applyFont="1" applyAlignment="1">
      <alignment vertical="center" wrapText="1"/>
    </xf>
    <xf numFmtId="0" fontId="20" fillId="0" borderId="9" xfId="0" applyFont="1" applyBorder="1" applyAlignment="1">
      <alignment horizontal="left" vertical="center" wrapText="1"/>
    </xf>
    <xf numFmtId="0" fontId="21" fillId="0" borderId="0" xfId="0" applyFont="1" applyAlignment="1">
      <alignment vertical="top"/>
    </xf>
    <xf numFmtId="0" fontId="20" fillId="0" borderId="0" xfId="0" applyFont="1"/>
    <xf numFmtId="0" fontId="21" fillId="2" borderId="0" xfId="0" applyFont="1" applyFill="1" applyAlignment="1">
      <alignment vertical="center" wrapText="1"/>
    </xf>
    <xf numFmtId="0" fontId="21" fillId="2" borderId="0" xfId="0" applyFont="1" applyFill="1" applyAlignment="1">
      <alignment vertical="top"/>
    </xf>
    <xf numFmtId="170" fontId="21" fillId="0" borderId="0" xfId="0" applyNumberFormat="1" applyFont="1" applyAlignment="1">
      <alignment vertical="center" wrapText="1"/>
    </xf>
    <xf numFmtId="0" fontId="22" fillId="0" borderId="2" xfId="0" applyFont="1" applyBorder="1" applyAlignment="1">
      <alignment horizontal="left" vertical="center"/>
    </xf>
    <xf numFmtId="0" fontId="22" fillId="0" borderId="2" xfId="0" applyFont="1" applyBorder="1" applyAlignment="1">
      <alignment horizontal="left" vertical="center" wrapText="1"/>
    </xf>
    <xf numFmtId="0" fontId="22" fillId="0" borderId="2" xfId="0" applyFont="1" applyBorder="1" applyAlignment="1">
      <alignment horizontal="center" vertical="center" wrapText="1"/>
    </xf>
    <xf numFmtId="0" fontId="19" fillId="0" borderId="2" xfId="0" quotePrefix="1" applyFont="1" applyBorder="1" applyAlignment="1">
      <alignment horizontal="center" vertical="center" wrapText="1"/>
    </xf>
    <xf numFmtId="0" fontId="19" fillId="0" borderId="2" xfId="0" applyFont="1" applyBorder="1" applyAlignment="1">
      <alignment wrapText="1"/>
    </xf>
    <xf numFmtId="166" fontId="19" fillId="0" borderId="2" xfId="0" applyNumberFormat="1" applyFont="1" applyBorder="1" applyAlignment="1">
      <alignment horizontal="left" vertical="center" wrapText="1"/>
    </xf>
    <xf numFmtId="0" fontId="19" fillId="0" borderId="2" xfId="0" applyFont="1" applyBorder="1" applyAlignment="1">
      <alignment horizontal="center" vertical="center" wrapText="1"/>
    </xf>
    <xf numFmtId="0" fontId="19" fillId="0" borderId="7" xfId="0" applyFont="1" applyBorder="1" applyAlignment="1">
      <alignment horizontal="left" vertical="center" wrapText="1"/>
    </xf>
    <xf numFmtId="0" fontId="22" fillId="0" borderId="2" xfId="0" applyFont="1" applyBorder="1" applyAlignment="1">
      <alignment horizontal="right" vertical="center"/>
    </xf>
    <xf numFmtId="166" fontId="22" fillId="0" borderId="2" xfId="0" applyNumberFormat="1" applyFont="1" applyBorder="1" applyAlignment="1">
      <alignment horizontal="left" vertical="center" wrapText="1"/>
    </xf>
    <xf numFmtId="49" fontId="22" fillId="0" borderId="0" xfId="0" applyNumberFormat="1" applyFont="1" applyAlignment="1">
      <alignment vertical="center"/>
    </xf>
    <xf numFmtId="0" fontId="22" fillId="0" borderId="2" xfId="0" applyFont="1" applyBorder="1" applyAlignment="1">
      <alignment vertical="center"/>
    </xf>
    <xf numFmtId="0" fontId="22" fillId="0" borderId="2" xfId="0" applyFont="1" applyBorder="1" applyAlignment="1">
      <alignment horizontal="center" vertical="center"/>
    </xf>
    <xf numFmtId="0" fontId="19" fillId="0" borderId="2" xfId="0" applyFont="1" applyBorder="1" applyAlignment="1">
      <alignment horizontal="center" vertical="center"/>
    </xf>
    <xf numFmtId="166" fontId="19" fillId="0" borderId="2" xfId="0" applyNumberFormat="1" applyFont="1" applyBorder="1" applyAlignment="1">
      <alignment vertical="center"/>
    </xf>
    <xf numFmtId="166" fontId="19" fillId="0" borderId="5" xfId="0" applyNumberFormat="1" applyFont="1" applyBorder="1" applyAlignment="1">
      <alignment vertical="center"/>
    </xf>
    <xf numFmtId="0" fontId="19" fillId="0" borderId="7" xfId="0" applyFont="1" applyBorder="1" applyAlignment="1">
      <alignment vertical="center"/>
    </xf>
    <xf numFmtId="166" fontId="22" fillId="0" borderId="2" xfId="0" applyNumberFormat="1" applyFont="1" applyBorder="1" applyAlignment="1">
      <alignment vertical="center"/>
    </xf>
    <xf numFmtId="39" fontId="21" fillId="0" borderId="0" xfId="0" applyNumberFormat="1" applyFont="1" applyAlignment="1">
      <alignment vertical="center"/>
    </xf>
    <xf numFmtId="39" fontId="20" fillId="0" borderId="2" xfId="0" applyNumberFormat="1" applyFont="1" applyBorder="1" applyAlignment="1">
      <alignment horizontal="center" vertical="center" wrapText="1"/>
    </xf>
    <xf numFmtId="0" fontId="21" fillId="0" borderId="5" xfId="0" applyFont="1" applyBorder="1" applyAlignment="1">
      <alignment horizontal="right" vertical="center" wrapText="1"/>
    </xf>
    <xf numFmtId="39" fontId="21" fillId="0" borderId="5" xfId="0" applyNumberFormat="1" applyFont="1" applyBorder="1" applyAlignment="1">
      <alignment horizontal="right" vertical="center" wrapText="1"/>
    </xf>
    <xf numFmtId="39" fontId="21" fillId="0" borderId="3" xfId="0" applyNumberFormat="1" applyFont="1" applyBorder="1" applyAlignment="1">
      <alignment vertical="center" wrapText="1"/>
    </xf>
    <xf numFmtId="168" fontId="21" fillId="0" borderId="3" xfId="0" applyNumberFormat="1" applyFont="1" applyBorder="1" applyAlignment="1">
      <alignment horizontal="right" vertical="center" wrapText="1"/>
    </xf>
    <xf numFmtId="165" fontId="21" fillId="0" borderId="3" xfId="26" applyFont="1" applyFill="1" applyBorder="1" applyAlignment="1">
      <alignment horizontal="center"/>
    </xf>
    <xf numFmtId="39" fontId="21" fillId="0" borderId="3" xfId="0" applyNumberFormat="1" applyFont="1" applyBorder="1" applyAlignment="1">
      <alignment horizontal="right" vertical="center" wrapText="1"/>
    </xf>
    <xf numFmtId="165" fontId="21" fillId="0" borderId="3" xfId="26" applyFont="1" applyFill="1" applyBorder="1" applyAlignment="1"/>
    <xf numFmtId="172" fontId="21" fillId="0" borderId="3" xfId="26" applyNumberFormat="1" applyFont="1" applyFill="1" applyBorder="1" applyAlignment="1"/>
    <xf numFmtId="4" fontId="21" fillId="0" borderId="3" xfId="0"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4" fontId="21" fillId="0" borderId="3" xfId="0" applyNumberFormat="1" applyFont="1" applyBorder="1" applyAlignment="1">
      <alignment horizontal="center" wrapText="1"/>
    </xf>
    <xf numFmtId="165" fontId="21" fillId="0" borderId="8" xfId="26" applyFont="1" applyFill="1" applyBorder="1" applyAlignment="1">
      <alignment horizontal="center"/>
    </xf>
    <xf numFmtId="39" fontId="20" fillId="0" borderId="2" xfId="0" applyNumberFormat="1" applyFont="1" applyBorder="1" applyAlignment="1">
      <alignment horizontal="right" vertical="center" wrapText="1"/>
    </xf>
    <xf numFmtId="168" fontId="21" fillId="0" borderId="5" xfId="0" applyNumberFormat="1" applyFont="1" applyBorder="1" applyAlignment="1">
      <alignment horizontal="right" vertical="center" wrapText="1"/>
    </xf>
    <xf numFmtId="168" fontId="21" fillId="0" borderId="5" xfId="0" applyNumberFormat="1" applyFont="1" applyBorder="1" applyAlignment="1">
      <alignment horizontal="center" vertical="center" wrapText="1"/>
    </xf>
    <xf numFmtId="168" fontId="21" fillId="0" borderId="3" xfId="0" applyNumberFormat="1" applyFont="1" applyBorder="1" applyAlignment="1">
      <alignment horizontal="center" vertical="center" wrapText="1"/>
    </xf>
    <xf numFmtId="165" fontId="21" fillId="0" borderId="0" xfId="26" applyFont="1" applyFill="1" applyBorder="1" applyAlignment="1" applyProtection="1">
      <alignment horizontal="center"/>
      <protection locked="0"/>
    </xf>
    <xf numFmtId="165" fontId="21" fillId="0" borderId="3" xfId="26" applyFont="1" applyFill="1" applyBorder="1"/>
    <xf numFmtId="165" fontId="21" fillId="0" borderId="4" xfId="26" applyFont="1" applyFill="1" applyBorder="1" applyAlignment="1">
      <alignment horizontal="center"/>
    </xf>
    <xf numFmtId="0" fontId="21" fillId="0" borderId="4" xfId="0" applyFont="1" applyBorder="1"/>
    <xf numFmtId="173" fontId="21" fillId="0" borderId="3" xfId="0" applyNumberFormat="1" applyFont="1" applyBorder="1" applyAlignment="1">
      <alignment horizontal="center"/>
    </xf>
    <xf numFmtId="171" fontId="21" fillId="0" borderId="3" xfId="4" applyNumberFormat="1" applyFont="1" applyFill="1" applyBorder="1" applyAlignment="1">
      <alignment horizontal="center"/>
    </xf>
    <xf numFmtId="1" fontId="21" fillId="0" borderId="3" xfId="4" quotePrefix="1" applyNumberFormat="1" applyFont="1" applyFill="1" applyBorder="1" applyAlignment="1">
      <alignment horizontal="center"/>
    </xf>
    <xf numFmtId="165" fontId="21" fillId="0" borderId="0" xfId="26" applyFont="1" applyFill="1" applyBorder="1" applyAlignment="1">
      <alignment horizontal="center"/>
    </xf>
    <xf numFmtId="165" fontId="21" fillId="0" borderId="5" xfId="26" applyFont="1" applyFill="1" applyBorder="1"/>
    <xf numFmtId="170" fontId="21" fillId="0" borderId="3" xfId="4" applyNumberFormat="1" applyFont="1" applyFill="1" applyBorder="1" applyAlignment="1">
      <alignment horizontal="center"/>
    </xf>
    <xf numFmtId="170" fontId="21" fillId="0" borderId="3" xfId="4" quotePrefix="1" applyNumberFormat="1" applyFont="1" applyFill="1" applyBorder="1" applyAlignment="1">
      <alignment horizontal="center"/>
    </xf>
    <xf numFmtId="165" fontId="21" fillId="0" borderId="3" xfId="26" applyFont="1" applyFill="1" applyBorder="1" applyAlignment="1">
      <alignment vertical="center"/>
    </xf>
    <xf numFmtId="0" fontId="20" fillId="0" borderId="5" xfId="0" applyFont="1" applyBorder="1" applyAlignment="1">
      <alignment horizontal="right" vertical="center" wrapText="1"/>
    </xf>
    <xf numFmtId="39" fontId="20" fillId="0" borderId="10" xfId="0" applyNumberFormat="1" applyFont="1" applyBorder="1" applyAlignment="1">
      <alignment horizontal="right" vertical="center" wrapText="1"/>
    </xf>
    <xf numFmtId="168" fontId="21" fillId="0" borderId="3" xfId="0" applyNumberFormat="1" applyFont="1" applyBorder="1" applyAlignment="1" applyProtection="1">
      <alignment horizontal="right" vertical="center" wrapText="1"/>
      <protection locked="0"/>
    </xf>
    <xf numFmtId="39" fontId="21" fillId="0" borderId="0" xfId="0" applyNumberFormat="1" applyFont="1" applyAlignment="1">
      <alignment vertical="top"/>
    </xf>
    <xf numFmtId="39" fontId="21" fillId="0" borderId="0" xfId="0" applyNumberFormat="1" applyFont="1"/>
    <xf numFmtId="0" fontId="21" fillId="0" borderId="3" xfId="0" applyFont="1" applyBorder="1" applyAlignment="1">
      <alignment horizontal="right" vertical="center" wrapText="1"/>
    </xf>
    <xf numFmtId="9" fontId="21" fillId="0" borderId="3" xfId="0" applyNumberFormat="1" applyFont="1" applyBorder="1" applyAlignment="1">
      <alignment vertical="center" wrapText="1"/>
    </xf>
    <xf numFmtId="9" fontId="21" fillId="0" borderId="4" xfId="26" applyNumberFormat="1" applyFont="1" applyFill="1" applyBorder="1" applyAlignment="1">
      <alignment horizontal="center"/>
    </xf>
    <xf numFmtId="165" fontId="21" fillId="0" borderId="11" xfId="26" applyFont="1" applyFill="1" applyBorder="1" applyAlignment="1">
      <alignment horizontal="center"/>
    </xf>
    <xf numFmtId="0" fontId="21" fillId="0" borderId="4" xfId="0" applyFont="1" applyBorder="1" applyAlignment="1">
      <alignment horizontal="center"/>
    </xf>
    <xf numFmtId="39" fontId="21" fillId="0" borderId="11" xfId="0" applyNumberFormat="1" applyFont="1" applyBorder="1" applyAlignment="1">
      <alignment vertical="center" wrapText="1"/>
    </xf>
    <xf numFmtId="43" fontId="21" fillId="0" borderId="3" xfId="0" applyNumberFormat="1" applyFont="1" applyBorder="1" applyAlignment="1">
      <alignment horizontal="center"/>
    </xf>
    <xf numFmtId="165" fontId="21" fillId="0" borderId="4" xfId="26" applyFont="1" applyFill="1" applyBorder="1"/>
    <xf numFmtId="0" fontId="21" fillId="0" borderId="0" xfId="0" applyFont="1" applyAlignment="1">
      <alignment horizontal="center" vertical="top"/>
    </xf>
    <xf numFmtId="39" fontId="21" fillId="0" borderId="3" xfId="0" applyNumberFormat="1" applyFont="1" applyBorder="1" applyAlignment="1">
      <alignment horizontal="center" vertical="center" wrapText="1"/>
    </xf>
    <xf numFmtId="0" fontId="21" fillId="0" borderId="3" xfId="0" applyFont="1" applyBorder="1" applyAlignment="1">
      <alignment horizontal="center" vertical="center"/>
    </xf>
    <xf numFmtId="165" fontId="21" fillId="0" borderId="3" xfId="26" applyFont="1" applyFill="1" applyBorder="1" applyAlignment="1">
      <alignment horizontal="center" vertical="center"/>
    </xf>
    <xf numFmtId="165" fontId="21" fillId="0" borderId="4" xfId="26" applyFont="1" applyFill="1" applyBorder="1" applyAlignment="1">
      <alignment horizontal="center" vertical="center"/>
    </xf>
    <xf numFmtId="0" fontId="21" fillId="0" borderId="11" xfId="0" applyFont="1" applyBorder="1" applyAlignment="1">
      <alignment vertical="center" wrapText="1"/>
    </xf>
    <xf numFmtId="0" fontId="21" fillId="0" borderId="4" xfId="0" applyFont="1" applyBorder="1" applyAlignment="1">
      <alignment horizontal="center" vertical="center"/>
    </xf>
    <xf numFmtId="0" fontId="21" fillId="0" borderId="14" xfId="0" applyFont="1" applyBorder="1" applyAlignment="1">
      <alignment vertical="center"/>
    </xf>
    <xf numFmtId="39" fontId="21" fillId="0" borderId="14" xfId="0" applyNumberFormat="1" applyFont="1" applyBorder="1" applyAlignment="1">
      <alignment vertical="center"/>
    </xf>
    <xf numFmtId="0" fontId="21" fillId="0" borderId="15" xfId="0" applyFont="1" applyBorder="1" applyAlignment="1">
      <alignment vertical="center"/>
    </xf>
    <xf numFmtId="0" fontId="21" fillId="0" borderId="15" xfId="0" applyFont="1" applyBorder="1" applyAlignment="1">
      <alignment horizontal="center" vertical="center"/>
    </xf>
    <xf numFmtId="0" fontId="19" fillId="0" borderId="7" xfId="0" applyFont="1" applyBorder="1" applyAlignment="1">
      <alignment horizontal="center" vertical="center" wrapText="1"/>
    </xf>
    <xf numFmtId="0" fontId="21" fillId="0" borderId="12" xfId="0" applyFont="1" applyBorder="1" applyAlignment="1">
      <alignment horizontal="left"/>
    </xf>
    <xf numFmtId="0" fontId="19" fillId="0" borderId="7" xfId="0" applyFont="1" applyBorder="1" applyAlignment="1">
      <alignment horizontal="center" vertical="center"/>
    </xf>
    <xf numFmtId="0" fontId="20" fillId="0" borderId="12" xfId="0" quotePrefix="1" applyFont="1" applyBorder="1" applyAlignment="1">
      <alignment horizontal="left"/>
    </xf>
    <xf numFmtId="0" fontId="20" fillId="0" borderId="4" xfId="0" applyFont="1" applyBorder="1" applyAlignment="1">
      <alignment vertical="center" wrapText="1"/>
    </xf>
    <xf numFmtId="2" fontId="21" fillId="0" borderId="4" xfId="4" applyNumberFormat="1" applyFont="1" applyFill="1" applyBorder="1" applyAlignment="1">
      <alignment horizontal="left"/>
    </xf>
    <xf numFmtId="0" fontId="21" fillId="0" borderId="4" xfId="0" applyFont="1" applyBorder="1" applyAlignment="1">
      <alignment horizontal="left" vertical="center"/>
    </xf>
    <xf numFmtId="0" fontId="21" fillId="0" borderId="1" xfId="0" applyFont="1" applyBorder="1" applyAlignment="1">
      <alignment vertical="center"/>
    </xf>
    <xf numFmtId="0" fontId="21" fillId="0" borderId="14" xfId="0" applyFont="1" applyBorder="1" applyAlignment="1">
      <alignment horizontal="center" vertical="center"/>
    </xf>
    <xf numFmtId="0" fontId="19" fillId="0" borderId="2" xfId="0" applyFont="1" applyBorder="1" applyAlignment="1">
      <alignment vertical="center" wrapText="1"/>
    </xf>
    <xf numFmtId="43" fontId="21" fillId="0" borderId="0" xfId="0" applyNumberFormat="1" applyFont="1" applyAlignment="1">
      <alignment vertical="center" wrapText="1"/>
    </xf>
    <xf numFmtId="39" fontId="20" fillId="0" borderId="0" xfId="0" applyNumberFormat="1" applyFont="1" applyAlignment="1">
      <alignment vertical="center"/>
    </xf>
    <xf numFmtId="0" fontId="20" fillId="0" borderId="0" xfId="0" applyFont="1" applyAlignment="1">
      <alignment vertical="top"/>
    </xf>
    <xf numFmtId="9" fontId="19" fillId="0" borderId="0" xfId="0" applyNumberFormat="1" applyFont="1" applyAlignment="1">
      <alignment vertical="center"/>
    </xf>
    <xf numFmtId="43" fontId="31" fillId="0" borderId="0" xfId="0" applyNumberFormat="1" applyFont="1" applyAlignment="1">
      <alignment vertical="center"/>
    </xf>
    <xf numFmtId="0" fontId="21" fillId="3" borderId="0" xfId="0" applyFont="1" applyFill="1" applyAlignment="1">
      <alignment vertical="center" wrapText="1"/>
    </xf>
    <xf numFmtId="170" fontId="21" fillId="3" borderId="0" xfId="0" applyNumberFormat="1" applyFont="1" applyFill="1" applyAlignment="1">
      <alignment vertical="center" wrapText="1"/>
    </xf>
    <xf numFmtId="4" fontId="21" fillId="3" borderId="0" xfId="0" applyNumberFormat="1" applyFont="1" applyFill="1" applyAlignment="1">
      <alignment vertical="center" wrapText="1"/>
    </xf>
    <xf numFmtId="0" fontId="20" fillId="0" borderId="0" xfId="0" applyFont="1" applyAlignment="1">
      <alignment horizontal="center" vertical="center"/>
    </xf>
    <xf numFmtId="0" fontId="21" fillId="0" borderId="3" xfId="88" applyBorder="1" applyAlignment="1">
      <alignment vertical="center"/>
    </xf>
    <xf numFmtId="0" fontId="21" fillId="0" borderId="3" xfId="88" applyBorder="1" applyAlignment="1">
      <alignment horizontal="center" vertical="center"/>
    </xf>
    <xf numFmtId="173" fontId="21" fillId="0" borderId="3" xfId="26" applyNumberFormat="1" applyFont="1" applyFill="1" applyBorder="1" applyAlignment="1">
      <alignment horizontal="center"/>
    </xf>
    <xf numFmtId="166" fontId="19" fillId="0" borderId="0" xfId="0" applyNumberFormat="1" applyFont="1" applyAlignment="1">
      <alignment vertical="center"/>
    </xf>
    <xf numFmtId="174" fontId="21" fillId="0" borderId="3" xfId="26" applyNumberFormat="1" applyFont="1" applyFill="1" applyBorder="1" applyAlignment="1">
      <alignment horizontal="center"/>
    </xf>
    <xf numFmtId="1" fontId="20" fillId="0" borderId="0" xfId="4" applyNumberFormat="1" applyFont="1" applyFill="1" applyBorder="1"/>
    <xf numFmtId="1" fontId="21" fillId="0" borderId="0" xfId="0" applyNumberFormat="1" applyFont="1" applyAlignment="1">
      <alignment vertical="center"/>
    </xf>
    <xf numFmtId="0" fontId="20" fillId="0" borderId="1" xfId="0" applyFont="1"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vertical="center" wrapText="1"/>
    </xf>
    <xf numFmtId="0" fontId="0" fillId="0" borderId="6" xfId="0" applyBorder="1" applyAlignment="1">
      <alignment vertical="center" wrapText="1"/>
    </xf>
    <xf numFmtId="0" fontId="20" fillId="0" borderId="2" xfId="0" applyFont="1" applyBorder="1" applyAlignment="1">
      <alignment horizontal="center"/>
    </xf>
    <xf numFmtId="49" fontId="20" fillId="0" borderId="1" xfId="0" applyNumberFormat="1" applyFont="1" applyBorder="1" applyAlignment="1">
      <alignment horizontal="left" vertical="center" wrapText="1"/>
    </xf>
    <xf numFmtId="0" fontId="30" fillId="0" borderId="14" xfId="0" applyFont="1" applyBorder="1" applyAlignment="1">
      <alignment vertical="center" wrapText="1"/>
    </xf>
    <xf numFmtId="0" fontId="30" fillId="0" borderId="6" xfId="0" applyFont="1" applyBorder="1" applyAlignment="1">
      <alignment vertical="center" wrapText="1"/>
    </xf>
    <xf numFmtId="0" fontId="21" fillId="0" borderId="0" xfId="0" applyFont="1" applyAlignment="1">
      <alignment vertical="center" wrapText="1"/>
    </xf>
    <xf numFmtId="0" fontId="0" fillId="0" borderId="0" xfId="0" applyAlignment="1">
      <alignment vertical="center" wrapText="1"/>
    </xf>
    <xf numFmtId="0" fontId="22" fillId="0" borderId="0" xfId="0" applyFont="1" applyAlignment="1">
      <alignment vertical="center" wrapText="1"/>
    </xf>
    <xf numFmtId="0" fontId="22" fillId="0" borderId="2" xfId="0" applyFont="1" applyBorder="1" applyAlignment="1">
      <alignment horizontal="left" vertical="center"/>
    </xf>
  </cellXfs>
  <cellStyles count="89">
    <cellStyle name="Comma" xfId="26" builtinId="3"/>
    <cellStyle name="Comma 2" xfId="4" xr:uid="{00000000-0005-0000-0000-000001000000}"/>
    <cellStyle name="Comma 2 2" xfId="17" xr:uid="{00000000-0005-0000-0000-000002000000}"/>
    <cellStyle name="Comma 2 2 2" xfId="42" xr:uid="{00000000-0005-0000-0000-000003000000}"/>
    <cellStyle name="Comma 2 3" xfId="31" xr:uid="{00000000-0005-0000-0000-000004000000}"/>
    <cellStyle name="Comma 2 4" xfId="83" xr:uid="{E4C6E001-521B-4018-9FE2-880EA9414D86}"/>
    <cellStyle name="Comma 3" xfId="6" xr:uid="{00000000-0005-0000-0000-000005000000}"/>
    <cellStyle name="Comma 3 2" xfId="84" xr:uid="{AC1EC638-2564-4959-A391-8ACA14B23F5C}"/>
    <cellStyle name="Comma 4" xfId="14" xr:uid="{00000000-0005-0000-0000-000006000000}"/>
    <cellStyle name="Comma 4 2" xfId="25" xr:uid="{00000000-0005-0000-0000-000007000000}"/>
    <cellStyle name="Comma 4 2 2" xfId="50" xr:uid="{00000000-0005-0000-0000-000008000000}"/>
    <cellStyle name="Comma 4 3" xfId="39" xr:uid="{00000000-0005-0000-0000-000009000000}"/>
    <cellStyle name="Comma 5" xfId="54" xr:uid="{A707EFA3-5C5E-49FD-93AD-360ED683C713}"/>
    <cellStyle name="Comma 5 2" xfId="87" xr:uid="{039B9ED0-F9BF-4488-AAAE-85F681516E23}"/>
    <cellStyle name="Comma 6" xfId="81" xr:uid="{F31D6A74-BD61-4510-BD71-DF83BA639E28}"/>
    <cellStyle name="Comma0" xfId="79" xr:uid="{CADD6304-3E55-4488-9AF2-66A164251DC7}"/>
    <cellStyle name="Currency 2" xfId="28" xr:uid="{00000000-0005-0000-0000-00000C000000}"/>
    <cellStyle name="Currency 2 2" xfId="52" xr:uid="{00000000-0005-0000-0000-00000D000000}"/>
    <cellStyle name="Currency 2 2 2" xfId="58" xr:uid="{71690601-01CE-4B78-9BF6-AFECA11F0BDE}"/>
    <cellStyle name="Currency 2 2 2 2" xfId="71" xr:uid="{5CEA67EE-BA48-45FE-87D3-3A7F8646A6E0}"/>
    <cellStyle name="Currency 2 2 3" xfId="66" xr:uid="{48135C10-8538-4AFB-B63E-1211EEE71937}"/>
    <cellStyle name="Currency 2 3" xfId="56" xr:uid="{840A8916-7CCE-474C-ACA1-A40734266B41}"/>
    <cellStyle name="Currency 2 3 2" xfId="69" xr:uid="{18455C9D-7954-40CD-9BFC-75E731CE6EDE}"/>
    <cellStyle name="Currency 2 4" xfId="64" xr:uid="{C8C95F12-02E5-4B0B-90AD-99F17D263456}"/>
    <cellStyle name="Currency 3" xfId="53" xr:uid="{60401EA2-4632-4F9B-8798-8EA3B223094C}"/>
    <cellStyle name="Currency 4" xfId="59" xr:uid="{BEBC8C02-2F66-424D-A8D9-0CF938DC32AE}"/>
    <cellStyle name="Currency 5" xfId="74" xr:uid="{1B450979-4825-447A-9159-33521A812407}"/>
    <cellStyle name="Hyperlink" xfId="5" builtinId="8"/>
    <cellStyle name="Normal" xfId="0" builtinId="0"/>
    <cellStyle name="Normal 10" xfId="62" xr:uid="{F96E861E-9DDA-4016-8C52-F4C87F223FD5}"/>
    <cellStyle name="Normal 10 2" xfId="72" xr:uid="{D4228F17-8FAF-4BDD-AAFA-D4391C248038}"/>
    <cellStyle name="Normal 10 3" xfId="88" xr:uid="{0B46C1C8-FE09-440B-B846-5E368C30BF26}"/>
    <cellStyle name="Normal 11" xfId="73" xr:uid="{CD28FB98-22E4-4420-9337-FF9DB8C61469}"/>
    <cellStyle name="Normal 12" xfId="75" xr:uid="{59CC8320-7B48-4326-98C5-92C6B98E6471}"/>
    <cellStyle name="Normal 13" xfId="80" xr:uid="{11D64C84-7347-4F8B-B008-234BD8C35683}"/>
    <cellStyle name="Normal 2" xfId="1" xr:uid="{00000000-0005-0000-0000-000010000000}"/>
    <cellStyle name="Normal 2 2" xfId="15" xr:uid="{00000000-0005-0000-0000-000011000000}"/>
    <cellStyle name="Normal 2 2 2" xfId="40" xr:uid="{00000000-0005-0000-0000-000012000000}"/>
    <cellStyle name="Normal 2 3" xfId="29" xr:uid="{00000000-0005-0000-0000-000013000000}"/>
    <cellStyle name="Normal 2 4" xfId="78" xr:uid="{44AB8132-2B36-4AE6-A74C-5C8324450E64}"/>
    <cellStyle name="Normal 2 5" xfId="82" xr:uid="{BB5C9479-90E4-4E86-96E7-852BEA896880}"/>
    <cellStyle name="Normal 3" xfId="7" xr:uid="{00000000-0005-0000-0000-000014000000}"/>
    <cellStyle name="Normal 3 2" xfId="18" xr:uid="{00000000-0005-0000-0000-000015000000}"/>
    <cellStyle name="Normal 3 2 2" xfId="43" xr:uid="{00000000-0005-0000-0000-000016000000}"/>
    <cellStyle name="Normal 3 2 2 2" xfId="77" xr:uid="{9FBF41A7-54B9-489A-8DB8-38AB89127993}"/>
    <cellStyle name="Normal 3 3" xfId="32" xr:uid="{00000000-0005-0000-0000-000017000000}"/>
    <cellStyle name="Normal 3 4" xfId="76" xr:uid="{45A4092D-8EB9-4920-BEC9-F013D3B82B74}"/>
    <cellStyle name="Normal 4" xfId="8" xr:uid="{00000000-0005-0000-0000-000018000000}"/>
    <cellStyle name="Normal 4 2" xfId="19" xr:uid="{00000000-0005-0000-0000-000019000000}"/>
    <cellStyle name="Normal 4 2 2" xfId="44" xr:uid="{00000000-0005-0000-0000-00001A000000}"/>
    <cellStyle name="Normal 4 3" xfId="33" xr:uid="{00000000-0005-0000-0000-00001B000000}"/>
    <cellStyle name="Normal 5" xfId="9" xr:uid="{00000000-0005-0000-0000-00001C000000}"/>
    <cellStyle name="Normal 5 2" xfId="20" xr:uid="{00000000-0005-0000-0000-00001D000000}"/>
    <cellStyle name="Normal 5 2 2" xfId="45" xr:uid="{00000000-0005-0000-0000-00001E000000}"/>
    <cellStyle name="Normal 5 3" xfId="34" xr:uid="{00000000-0005-0000-0000-00001F000000}"/>
    <cellStyle name="Normal 6" xfId="10" xr:uid="{00000000-0005-0000-0000-000020000000}"/>
    <cellStyle name="Normal 6 2" xfId="21" xr:uid="{00000000-0005-0000-0000-000021000000}"/>
    <cellStyle name="Normal 6 2 2" xfId="46" xr:uid="{00000000-0005-0000-0000-000022000000}"/>
    <cellStyle name="Normal 6 3" xfId="35" xr:uid="{00000000-0005-0000-0000-000023000000}"/>
    <cellStyle name="Normal 7" xfId="11" xr:uid="{00000000-0005-0000-0000-000024000000}"/>
    <cellStyle name="Normal 7 2" xfId="22" xr:uid="{00000000-0005-0000-0000-000025000000}"/>
    <cellStyle name="Normal 7 2 2" xfId="47" xr:uid="{00000000-0005-0000-0000-000026000000}"/>
    <cellStyle name="Normal 7 3" xfId="36" xr:uid="{00000000-0005-0000-0000-000027000000}"/>
    <cellStyle name="Normal 7 4" xfId="86" xr:uid="{9FC31007-C688-4030-9801-A7AAA425E927}"/>
    <cellStyle name="Normal 8" xfId="12" xr:uid="{00000000-0005-0000-0000-000028000000}"/>
    <cellStyle name="Normal 8 2" xfId="23" xr:uid="{00000000-0005-0000-0000-000029000000}"/>
    <cellStyle name="Normal 8 2 2" xfId="48" xr:uid="{00000000-0005-0000-0000-00002A000000}"/>
    <cellStyle name="Normal 8 3" xfId="37" xr:uid="{00000000-0005-0000-0000-00002B000000}"/>
    <cellStyle name="Normal 9" xfId="27" xr:uid="{00000000-0005-0000-0000-00002C000000}"/>
    <cellStyle name="Normal 9 2" xfId="51" xr:uid="{00000000-0005-0000-0000-00002D000000}"/>
    <cellStyle name="Normal 9 2 2" xfId="57" xr:uid="{79895DAF-4FDB-41CF-8A78-B534098C6572}"/>
    <cellStyle name="Normal 9 2 2 2" xfId="70" xr:uid="{44F41614-B761-4015-98FF-D749A35E2684}"/>
    <cellStyle name="Normal 9 2 3" xfId="61" xr:uid="{8A32491D-CA31-4EFD-8BE7-3017598BEF85}"/>
    <cellStyle name="Normal 9 2 4" xfId="65" xr:uid="{76AFAEB3-F180-4C83-8FE6-640962E5F98F}"/>
    <cellStyle name="Normal 9 3" xfId="55" xr:uid="{80B5AD4A-6045-4C89-B239-F40B1D2C06BC}"/>
    <cellStyle name="Normal 9 3 2" xfId="68" xr:uid="{D7375655-1925-438E-A302-DA75927E8227}"/>
    <cellStyle name="Normal 9 4" xfId="60" xr:uid="{61503032-D29B-4681-B9AF-5F26D7762584}"/>
    <cellStyle name="Normal 9 5" xfId="63" xr:uid="{59066601-B5B7-4FA1-91AD-123FA30ADD31}"/>
    <cellStyle name="Percent 2" xfId="2" xr:uid="{00000000-0005-0000-0000-000033000000}"/>
    <cellStyle name="Percent 2 2" xfId="3" xr:uid="{00000000-0005-0000-0000-000034000000}"/>
    <cellStyle name="Percent 2 3" xfId="16" xr:uid="{00000000-0005-0000-0000-000035000000}"/>
    <cellStyle name="Percent 2 3 2" xfId="41" xr:uid="{00000000-0005-0000-0000-000036000000}"/>
    <cellStyle name="Percent 2 4" xfId="30" xr:uid="{00000000-0005-0000-0000-000037000000}"/>
    <cellStyle name="Percent 3" xfId="13" xr:uid="{00000000-0005-0000-0000-000038000000}"/>
    <cellStyle name="Percent 3 2" xfId="24" xr:uid="{00000000-0005-0000-0000-000039000000}"/>
    <cellStyle name="Percent 3 2 2" xfId="49" xr:uid="{00000000-0005-0000-0000-00003A000000}"/>
    <cellStyle name="Percent 3 3" xfId="38" xr:uid="{00000000-0005-0000-0000-00003B000000}"/>
    <cellStyle name="Percent 4" xfId="67" xr:uid="{C3BB76E9-F9B4-48DB-B586-160DF6FE4D4E}"/>
    <cellStyle name="Percent 5" xfId="85" xr:uid="{92D793BB-617F-4D00-9F15-AE4ECB7462C6}"/>
  </cellStyles>
  <dxfs count="0"/>
  <tableStyles count="1">
    <tableStyle name="Invisible" pivot="0" table="0" count="0" xr9:uid="{00000000-0011-0000-FFFF-FFFF00000000}"/>
  </tableStyles>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D52"/>
  <sheetViews>
    <sheetView showGridLines="0" view="pageBreakPreview" zoomScale="130" zoomScaleNormal="100" zoomScaleSheetLayoutView="130" workbookViewId="0">
      <selection activeCell="B13" sqref="B13"/>
    </sheetView>
  </sheetViews>
  <sheetFormatPr defaultColWidth="9.109375" defaultRowHeight="10.199999999999999" x14ac:dyDescent="0.3"/>
  <cols>
    <col min="1" max="1" width="7.5546875" style="8" bestFit="1" customWidth="1"/>
    <col min="2" max="2" width="56.88671875" style="8" customWidth="1"/>
    <col min="3" max="3" width="23.6640625" style="8" customWidth="1"/>
    <col min="4" max="4" width="21.88671875" style="8" bestFit="1" customWidth="1"/>
    <col min="5" max="5" width="15" style="8" customWidth="1"/>
    <col min="6" max="16384" width="9.109375" style="8"/>
  </cols>
  <sheetData>
    <row r="1" spans="1:3" ht="24" customHeight="1" x14ac:dyDescent="0.3">
      <c r="A1" s="3" t="s">
        <v>339</v>
      </c>
      <c r="B1" s="178" t="s">
        <v>324</v>
      </c>
      <c r="C1" s="177"/>
    </row>
    <row r="2" spans="1:3" x14ac:dyDescent="0.3">
      <c r="A2" s="3"/>
      <c r="B2" s="2"/>
      <c r="C2" s="2"/>
    </row>
    <row r="3" spans="1:3" x14ac:dyDescent="0.3">
      <c r="A3" s="2" t="s">
        <v>47</v>
      </c>
      <c r="B3" s="2"/>
      <c r="C3" s="2"/>
    </row>
    <row r="4" spans="1:3" x14ac:dyDescent="0.3">
      <c r="A4" s="1"/>
    </row>
    <row r="5" spans="1:3" x14ac:dyDescent="0.3">
      <c r="A5" s="2" t="s">
        <v>48</v>
      </c>
      <c r="B5" s="2"/>
      <c r="C5" s="2"/>
    </row>
    <row r="6" spans="1:3" x14ac:dyDescent="0.3">
      <c r="A6" s="2"/>
      <c r="B6" s="2"/>
      <c r="C6" s="2"/>
    </row>
    <row r="7" spans="1:3" x14ac:dyDescent="0.3">
      <c r="A7" s="70" t="s">
        <v>33</v>
      </c>
      <c r="B7" s="71" t="s">
        <v>34</v>
      </c>
      <c r="C7" s="72" t="s">
        <v>46</v>
      </c>
    </row>
    <row r="8" spans="1:3" x14ac:dyDescent="0.3">
      <c r="A8" s="70"/>
      <c r="B8" s="71"/>
      <c r="C8" s="72"/>
    </row>
    <row r="9" spans="1:3" x14ac:dyDescent="0.3">
      <c r="A9" s="73" t="s">
        <v>5</v>
      </c>
      <c r="B9" s="151" t="s">
        <v>35</v>
      </c>
      <c r="C9" s="75"/>
    </row>
    <row r="10" spans="1:3" x14ac:dyDescent="0.3">
      <c r="A10" s="73"/>
      <c r="B10" s="151"/>
      <c r="C10" s="75"/>
    </row>
    <row r="11" spans="1:3" x14ac:dyDescent="0.3">
      <c r="A11" s="73" t="s">
        <v>8</v>
      </c>
      <c r="B11" s="151" t="s">
        <v>36</v>
      </c>
      <c r="C11" s="75"/>
    </row>
    <row r="12" spans="1:3" x14ac:dyDescent="0.3">
      <c r="A12" s="73"/>
      <c r="B12" s="151"/>
      <c r="C12" s="75"/>
    </row>
    <row r="13" spans="1:3" ht="18" customHeight="1" x14ac:dyDescent="0.3">
      <c r="A13" s="73" t="s">
        <v>17</v>
      </c>
      <c r="B13" s="151" t="s">
        <v>37</v>
      </c>
      <c r="C13" s="75"/>
    </row>
    <row r="14" spans="1:3" ht="11.4" customHeight="1" x14ac:dyDescent="0.3">
      <c r="A14" s="73"/>
      <c r="B14" s="151"/>
      <c r="C14" s="75"/>
    </row>
    <row r="15" spans="1:3" x14ac:dyDescent="0.3">
      <c r="A15" s="73" t="s">
        <v>228</v>
      </c>
      <c r="B15" s="151" t="s">
        <v>229</v>
      </c>
      <c r="C15" s="75"/>
    </row>
    <row r="16" spans="1:3" x14ac:dyDescent="0.3">
      <c r="A16" s="73"/>
      <c r="B16" s="151"/>
      <c r="C16" s="75"/>
    </row>
    <row r="17" spans="1:3" x14ac:dyDescent="0.3">
      <c r="A17" s="76" t="s">
        <v>252</v>
      </c>
      <c r="B17" s="151" t="s">
        <v>271</v>
      </c>
      <c r="C17" s="75"/>
    </row>
    <row r="18" spans="1:3" x14ac:dyDescent="0.3">
      <c r="A18" s="76"/>
      <c r="B18" s="151"/>
      <c r="C18" s="75"/>
    </row>
    <row r="19" spans="1:3" x14ac:dyDescent="0.2">
      <c r="A19" s="142"/>
      <c r="B19" s="74"/>
      <c r="C19" s="75"/>
    </row>
    <row r="20" spans="1:3" ht="19.2" customHeight="1" x14ac:dyDescent="0.3">
      <c r="A20" s="77"/>
      <c r="B20" s="78" t="s">
        <v>49</v>
      </c>
      <c r="C20" s="79"/>
    </row>
    <row r="21" spans="1:3" x14ac:dyDescent="0.3">
      <c r="A21" s="2"/>
      <c r="B21" s="2"/>
      <c r="C21" s="2"/>
    </row>
    <row r="22" spans="1:3" x14ac:dyDescent="0.3">
      <c r="A22" s="80" t="s">
        <v>45</v>
      </c>
    </row>
    <row r="23" spans="1:3" x14ac:dyDescent="0.3">
      <c r="A23" s="80"/>
    </row>
    <row r="24" spans="1:3" ht="17.399999999999999" customHeight="1" x14ac:dyDescent="0.3">
      <c r="A24" s="81" t="s">
        <v>33</v>
      </c>
      <c r="B24" s="81" t="s">
        <v>34</v>
      </c>
      <c r="C24" s="82" t="s">
        <v>46</v>
      </c>
    </row>
    <row r="25" spans="1:3" x14ac:dyDescent="0.3">
      <c r="A25" s="81"/>
      <c r="B25" s="81"/>
      <c r="C25" s="82"/>
    </row>
    <row r="26" spans="1:3" x14ac:dyDescent="0.3">
      <c r="A26" s="83" t="s">
        <v>19</v>
      </c>
      <c r="B26" s="151" t="s">
        <v>38</v>
      </c>
      <c r="C26" s="84"/>
    </row>
    <row r="27" spans="1:3" x14ac:dyDescent="0.3">
      <c r="A27" s="83"/>
      <c r="B27" s="151"/>
      <c r="C27" s="84"/>
    </row>
    <row r="28" spans="1:3" x14ac:dyDescent="0.3">
      <c r="A28" s="83" t="s">
        <v>23</v>
      </c>
      <c r="B28" s="151" t="s">
        <v>39</v>
      </c>
      <c r="C28" s="84"/>
    </row>
    <row r="29" spans="1:3" x14ac:dyDescent="0.3">
      <c r="A29" s="83"/>
      <c r="B29" s="151"/>
      <c r="C29" s="84"/>
    </row>
    <row r="30" spans="1:3" ht="23.4" customHeight="1" x14ac:dyDescent="0.3">
      <c r="A30" s="83" t="s">
        <v>26</v>
      </c>
      <c r="B30" s="151" t="s">
        <v>40</v>
      </c>
      <c r="C30" s="84"/>
    </row>
    <row r="31" spans="1:3" x14ac:dyDescent="0.3">
      <c r="A31" s="83"/>
      <c r="B31" s="151"/>
      <c r="C31" s="84"/>
    </row>
    <row r="32" spans="1:3" ht="15.6" customHeight="1" x14ac:dyDescent="0.3">
      <c r="A32" s="83">
        <v>3100</v>
      </c>
      <c r="B32" s="151" t="s">
        <v>157</v>
      </c>
      <c r="C32" s="84"/>
    </row>
    <row r="33" spans="1:4" ht="15.6" customHeight="1" x14ac:dyDescent="0.3">
      <c r="A33" s="83"/>
      <c r="B33" s="151"/>
      <c r="C33" s="84"/>
    </row>
    <row r="34" spans="1:4" ht="15.6" customHeight="1" x14ac:dyDescent="0.3">
      <c r="A34" s="83">
        <v>3300</v>
      </c>
      <c r="B34" s="151" t="s">
        <v>80</v>
      </c>
      <c r="C34" s="84"/>
    </row>
    <row r="35" spans="1:4" x14ac:dyDescent="0.3">
      <c r="A35" s="83"/>
      <c r="B35" s="151"/>
      <c r="C35" s="84"/>
    </row>
    <row r="36" spans="1:4" ht="18.600000000000001" customHeight="1" x14ac:dyDescent="0.3">
      <c r="A36" s="83" t="s">
        <v>158</v>
      </c>
      <c r="B36" s="151" t="s">
        <v>159</v>
      </c>
      <c r="C36" s="84"/>
    </row>
    <row r="37" spans="1:4" x14ac:dyDescent="0.3">
      <c r="A37" s="83"/>
      <c r="B37" s="151"/>
      <c r="C37" s="84"/>
    </row>
    <row r="38" spans="1:4" x14ac:dyDescent="0.3">
      <c r="A38" s="83" t="s">
        <v>29</v>
      </c>
      <c r="B38" s="151" t="s">
        <v>41</v>
      </c>
      <c r="C38" s="84"/>
    </row>
    <row r="39" spans="1:4" x14ac:dyDescent="0.3">
      <c r="A39" s="83"/>
      <c r="B39" s="151"/>
      <c r="C39" s="84"/>
    </row>
    <row r="40" spans="1:4" x14ac:dyDescent="0.3">
      <c r="A40" s="83" t="s">
        <v>31</v>
      </c>
      <c r="B40" s="151" t="s">
        <v>42</v>
      </c>
      <c r="C40" s="85"/>
      <c r="D40" s="164"/>
    </row>
    <row r="41" spans="1:4" x14ac:dyDescent="0.3">
      <c r="A41" s="144"/>
      <c r="B41" s="151"/>
      <c r="C41" s="85"/>
      <c r="D41" s="155"/>
    </row>
    <row r="42" spans="1:4" ht="17.399999999999999" x14ac:dyDescent="0.3">
      <c r="A42" s="86"/>
      <c r="B42" s="78" t="s">
        <v>52</v>
      </c>
      <c r="C42" s="79"/>
      <c r="D42" s="156"/>
    </row>
    <row r="44" spans="1:4" x14ac:dyDescent="0.3">
      <c r="A44" s="179" t="s">
        <v>53</v>
      </c>
      <c r="B44" s="179"/>
      <c r="C44" s="87"/>
    </row>
    <row r="46" spans="1:4" x14ac:dyDescent="0.3">
      <c r="A46" s="179" t="s">
        <v>323</v>
      </c>
      <c r="B46" s="179"/>
      <c r="C46" s="87"/>
    </row>
    <row r="48" spans="1:4" x14ac:dyDescent="0.3">
      <c r="A48" s="179" t="s">
        <v>166</v>
      </c>
      <c r="B48" s="179"/>
      <c r="C48" s="87"/>
    </row>
    <row r="50" spans="1:3" x14ac:dyDescent="0.3">
      <c r="A50" s="179" t="s">
        <v>167</v>
      </c>
      <c r="B50" s="179"/>
      <c r="C50" s="87"/>
    </row>
    <row r="52" spans="1:3" x14ac:dyDescent="0.3">
      <c r="A52" s="179" t="s">
        <v>168</v>
      </c>
      <c r="B52" s="179"/>
      <c r="C52" s="87"/>
    </row>
  </sheetData>
  <sheetProtection selectLockedCells="1"/>
  <mergeCells count="6">
    <mergeCell ref="B1:C1"/>
    <mergeCell ref="A50:B50"/>
    <mergeCell ref="A52:B52"/>
    <mergeCell ref="A44:B44"/>
    <mergeCell ref="A46:B46"/>
    <mergeCell ref="A48:B48"/>
  </mergeCells>
  <printOptions horizontalCentered="1"/>
  <pageMargins left="0.51181102362204722" right="0.31496062992125984" top="0.74803149606299213" bottom="0.55118110236220474" header="0.31496062992125984" footer="0.31496062992125984"/>
  <pageSetup paperSize="9" scale="80" orientation="landscape" r:id="rId1"/>
  <headerFooter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J239"/>
  <sheetViews>
    <sheetView showGridLines="0" view="pageBreakPreview" topLeftCell="B1" zoomScale="90" zoomScaleNormal="85" zoomScaleSheetLayoutView="90" workbookViewId="0">
      <pane ySplit="5" topLeftCell="A224" activePane="bottomLeft" state="frozen"/>
      <selection activeCell="D40" sqref="D40"/>
      <selection pane="bottomLeft" activeCell="E10" sqref="E10"/>
    </sheetView>
  </sheetViews>
  <sheetFormatPr defaultColWidth="9.109375" defaultRowHeight="13.2" x14ac:dyDescent="0.3"/>
  <cols>
    <col min="1" max="1" width="5.44140625" style="65" hidden="1" customWidth="1"/>
    <col min="2" max="2" width="12.33203125" style="65" customWidth="1"/>
    <col min="3" max="3" width="53.77734375" style="65" customWidth="1"/>
    <col min="4" max="4" width="11" style="65" bestFit="1" customWidth="1"/>
    <col min="5" max="5" width="14.6640625" style="131" customWidth="1"/>
    <col min="6" max="6" width="14.6640625" style="65" customWidth="1"/>
    <col min="7" max="7" width="29.77734375" style="121" customWidth="1"/>
    <col min="8" max="8" width="21.6640625" style="65" customWidth="1"/>
    <col min="9" max="10" width="9.109375" style="65"/>
    <col min="11" max="11" width="15.5546875" style="65" customWidth="1"/>
    <col min="12" max="16384" width="9.109375" style="65"/>
  </cols>
  <sheetData>
    <row r="1" spans="1:7" s="66" customFormat="1" ht="24" customHeight="1" x14ac:dyDescent="0.25">
      <c r="A1" s="154" t="s">
        <v>0</v>
      </c>
      <c r="B1" s="7" t="s">
        <v>339</v>
      </c>
      <c r="C1" s="18" t="s">
        <v>324</v>
      </c>
      <c r="D1" s="18"/>
      <c r="E1" s="160"/>
      <c r="F1" s="18"/>
      <c r="G1" s="153"/>
    </row>
    <row r="2" spans="1:7" s="5" customFormat="1" x14ac:dyDescent="0.25">
      <c r="B2" s="4"/>
      <c r="E2" s="46"/>
      <c r="G2" s="122"/>
    </row>
    <row r="3" spans="1:7" s="5" customFormat="1" x14ac:dyDescent="0.25">
      <c r="B3" s="4"/>
      <c r="E3" s="46"/>
      <c r="G3" s="122"/>
    </row>
    <row r="4" spans="1:7" s="5" customFormat="1" x14ac:dyDescent="0.25">
      <c r="B4" s="66"/>
      <c r="C4" s="66"/>
      <c r="D4" s="66"/>
      <c r="E4" s="172" t="s">
        <v>338</v>
      </c>
      <c r="F4" s="172"/>
      <c r="G4" s="172"/>
    </row>
    <row r="5" spans="1:7" s="20" customFormat="1" x14ac:dyDescent="0.3">
      <c r="B5" s="22" t="s">
        <v>33</v>
      </c>
      <c r="C5" s="22" t="s">
        <v>1</v>
      </c>
      <c r="D5" s="22" t="s">
        <v>2</v>
      </c>
      <c r="E5" s="22" t="s">
        <v>3</v>
      </c>
      <c r="F5" s="22" t="s">
        <v>4</v>
      </c>
      <c r="G5" s="89" t="s">
        <v>43</v>
      </c>
    </row>
    <row r="6" spans="1:7" s="20" customFormat="1" x14ac:dyDescent="0.3">
      <c r="A6" s="20">
        <v>2679</v>
      </c>
      <c r="B6" s="35">
        <v>1200</v>
      </c>
      <c r="C6" s="56" t="s">
        <v>280</v>
      </c>
      <c r="D6" s="29"/>
      <c r="E6" s="29"/>
      <c r="F6" s="123"/>
      <c r="G6" s="91"/>
    </row>
    <row r="7" spans="1:7" s="20" customFormat="1" x14ac:dyDescent="0.3">
      <c r="B7" s="25"/>
      <c r="C7" s="57" t="s">
        <v>57</v>
      </c>
      <c r="D7" s="25"/>
      <c r="E7" s="29"/>
      <c r="F7" s="25"/>
      <c r="G7" s="92"/>
    </row>
    <row r="8" spans="1:7" s="20" customFormat="1" x14ac:dyDescent="0.3">
      <c r="B8" s="25"/>
      <c r="C8" s="57"/>
      <c r="D8" s="25"/>
      <c r="E8" s="29"/>
      <c r="F8" s="25"/>
      <c r="G8" s="92"/>
    </row>
    <row r="9" spans="1:7" s="20" customFormat="1" x14ac:dyDescent="0.3">
      <c r="B9" s="41" t="s">
        <v>169</v>
      </c>
      <c r="C9" s="41" t="s">
        <v>170</v>
      </c>
      <c r="D9" s="29"/>
      <c r="E9" s="29"/>
      <c r="F9" s="25"/>
      <c r="G9" s="92"/>
    </row>
    <row r="10" spans="1:7" s="20" customFormat="1" x14ac:dyDescent="0.3">
      <c r="B10" s="41"/>
      <c r="C10" s="41" t="s">
        <v>171</v>
      </c>
      <c r="D10" s="29"/>
      <c r="E10" s="29"/>
      <c r="F10" s="25"/>
      <c r="G10" s="92"/>
    </row>
    <row r="11" spans="1:7" s="20" customFormat="1" x14ac:dyDescent="0.3">
      <c r="B11" s="41"/>
      <c r="C11" s="41"/>
      <c r="D11" s="29"/>
      <c r="E11" s="29"/>
      <c r="F11" s="25"/>
      <c r="G11" s="92"/>
    </row>
    <row r="12" spans="1:7" s="20" customFormat="1" ht="26.4" x14ac:dyDescent="0.3">
      <c r="B12" s="41"/>
      <c r="C12" s="6" t="s">
        <v>172</v>
      </c>
      <c r="D12" s="29" t="s">
        <v>50</v>
      </c>
      <c r="E12" s="29"/>
      <c r="F12" s="25"/>
      <c r="G12" s="92">
        <v>5000</v>
      </c>
    </row>
    <row r="13" spans="1:7" s="20" customFormat="1" x14ac:dyDescent="0.3">
      <c r="B13" s="25"/>
      <c r="C13" s="57"/>
      <c r="D13" s="25"/>
      <c r="E13" s="29"/>
      <c r="F13" s="25"/>
      <c r="G13" s="92"/>
    </row>
    <row r="14" spans="1:7" s="20" customFormat="1" ht="26.4" x14ac:dyDescent="0.3">
      <c r="B14" s="25"/>
      <c r="C14" s="41" t="s">
        <v>173</v>
      </c>
      <c r="D14" s="29" t="s">
        <v>7</v>
      </c>
      <c r="E14" s="29"/>
      <c r="F14" s="124"/>
      <c r="G14" s="92"/>
    </row>
    <row r="15" spans="1:7" s="20" customFormat="1" x14ac:dyDescent="0.3">
      <c r="B15" s="25"/>
      <c r="C15" s="57"/>
      <c r="D15" s="25"/>
      <c r="E15" s="29"/>
      <c r="F15" s="25"/>
      <c r="G15" s="92"/>
    </row>
    <row r="16" spans="1:7" s="20" customFormat="1" x14ac:dyDescent="0.3">
      <c r="B16" s="25"/>
      <c r="C16" s="57"/>
      <c r="D16" s="25"/>
      <c r="E16" s="29"/>
      <c r="F16" s="25"/>
      <c r="G16" s="92"/>
    </row>
    <row r="17" spans="1:7" s="20" customFormat="1" x14ac:dyDescent="0.3">
      <c r="B17" s="41" t="s">
        <v>174</v>
      </c>
      <c r="C17" s="41" t="s">
        <v>175</v>
      </c>
      <c r="D17" s="29"/>
      <c r="E17" s="29"/>
      <c r="F17" s="25"/>
      <c r="G17" s="92"/>
    </row>
    <row r="18" spans="1:7" s="20" customFormat="1" x14ac:dyDescent="0.3">
      <c r="B18" s="41"/>
      <c r="C18" s="41"/>
      <c r="D18" s="29"/>
      <c r="E18" s="29"/>
      <c r="F18" s="25"/>
      <c r="G18" s="92"/>
    </row>
    <row r="19" spans="1:7" s="20" customFormat="1" ht="26.4" x14ac:dyDescent="0.3">
      <c r="B19" s="41"/>
      <c r="C19" s="6" t="s">
        <v>176</v>
      </c>
      <c r="D19" s="29" t="s">
        <v>6</v>
      </c>
      <c r="E19" s="29">
        <v>1.5</v>
      </c>
      <c r="F19" s="25"/>
      <c r="G19" s="92"/>
    </row>
    <row r="20" spans="1:7" s="20" customFormat="1" x14ac:dyDescent="0.3">
      <c r="B20" s="25"/>
      <c r="C20" s="57"/>
      <c r="D20" s="25"/>
      <c r="E20" s="29"/>
      <c r="F20" s="25"/>
      <c r="G20" s="92"/>
    </row>
    <row r="21" spans="1:7" s="20" customFormat="1" x14ac:dyDescent="0.3">
      <c r="B21" s="25"/>
      <c r="C21" s="41" t="s">
        <v>177</v>
      </c>
      <c r="D21" s="29"/>
      <c r="E21" s="29"/>
      <c r="F21" s="25"/>
      <c r="G21" s="92"/>
    </row>
    <row r="22" spans="1:7" s="20" customFormat="1" x14ac:dyDescent="0.3">
      <c r="B22" s="25"/>
      <c r="C22" s="41"/>
      <c r="D22" s="29"/>
      <c r="E22" s="29"/>
      <c r="F22" s="25"/>
      <c r="G22" s="92"/>
    </row>
    <row r="23" spans="1:7" s="20" customFormat="1" ht="22.2" customHeight="1" x14ac:dyDescent="0.3">
      <c r="A23" s="20">
        <v>2680</v>
      </c>
      <c r="B23" s="41"/>
      <c r="C23" s="6" t="s">
        <v>178</v>
      </c>
      <c r="D23" s="29" t="s">
        <v>50</v>
      </c>
      <c r="E23" s="29"/>
      <c r="F23" s="25"/>
      <c r="G23" s="92">
        <v>2500</v>
      </c>
    </row>
    <row r="24" spans="1:7" s="20" customFormat="1" ht="15" customHeight="1" x14ac:dyDescent="0.3">
      <c r="B24" s="41"/>
      <c r="C24" s="6"/>
      <c r="D24" s="29"/>
      <c r="E24" s="29"/>
      <c r="F24" s="25"/>
      <c r="G24" s="92"/>
    </row>
    <row r="25" spans="1:7" s="20" customFormat="1" ht="15" customHeight="1" x14ac:dyDescent="0.3">
      <c r="B25" s="41"/>
      <c r="C25" s="6" t="s">
        <v>179</v>
      </c>
      <c r="D25" s="29" t="s">
        <v>7</v>
      </c>
      <c r="E25" s="29"/>
      <c r="F25" s="124"/>
      <c r="G25" s="92"/>
    </row>
    <row r="26" spans="1:7" s="20" customFormat="1" ht="15" customHeight="1" x14ac:dyDescent="0.3">
      <c r="B26" s="41"/>
      <c r="C26" s="6"/>
      <c r="D26" s="37"/>
      <c r="E26" s="29"/>
      <c r="F26" s="25"/>
      <c r="G26" s="92"/>
    </row>
    <row r="27" spans="1:7" s="20" customFormat="1" ht="15" customHeight="1" x14ac:dyDescent="0.3">
      <c r="B27" s="41"/>
      <c r="C27" s="6" t="s">
        <v>180</v>
      </c>
      <c r="D27" s="37"/>
      <c r="E27" s="29"/>
      <c r="F27" s="25"/>
      <c r="G27" s="92"/>
    </row>
    <row r="28" spans="1:7" s="20" customFormat="1" ht="15" customHeight="1" x14ac:dyDescent="0.3">
      <c r="B28" s="41"/>
      <c r="C28" s="6"/>
      <c r="D28" s="37"/>
      <c r="E28" s="29"/>
      <c r="F28" s="25"/>
      <c r="G28" s="92"/>
    </row>
    <row r="29" spans="1:7" s="20" customFormat="1" ht="21" customHeight="1" x14ac:dyDescent="0.3">
      <c r="B29" s="41"/>
      <c r="C29" s="6" t="s">
        <v>181</v>
      </c>
      <c r="D29" s="37" t="s">
        <v>50</v>
      </c>
      <c r="E29" s="29"/>
      <c r="F29" s="25"/>
      <c r="G29" s="92">
        <v>20000</v>
      </c>
    </row>
    <row r="30" spans="1:7" s="20" customFormat="1" ht="21" customHeight="1" x14ac:dyDescent="0.3">
      <c r="B30" s="41"/>
      <c r="C30" s="6"/>
      <c r="D30" s="37"/>
      <c r="E30" s="29"/>
      <c r="F30" s="25"/>
      <c r="G30" s="92"/>
    </row>
    <row r="31" spans="1:7" s="20" customFormat="1" ht="21" customHeight="1" x14ac:dyDescent="0.3">
      <c r="B31" s="41"/>
      <c r="C31" s="6" t="s">
        <v>182</v>
      </c>
      <c r="D31" s="29" t="s">
        <v>7</v>
      </c>
      <c r="E31" s="132"/>
      <c r="F31" s="124"/>
      <c r="G31" s="92"/>
    </row>
    <row r="32" spans="1:7" s="20" customFormat="1" ht="15" customHeight="1" x14ac:dyDescent="0.3">
      <c r="B32" s="41"/>
      <c r="C32" s="41"/>
      <c r="D32" s="37"/>
      <c r="E32" s="29"/>
      <c r="F32" s="25"/>
      <c r="G32" s="92"/>
    </row>
    <row r="33" spans="1:10" s="20" customFormat="1" ht="15" customHeight="1" x14ac:dyDescent="0.3">
      <c r="B33" s="41"/>
      <c r="C33" s="6"/>
      <c r="D33" s="37"/>
      <c r="E33" s="105"/>
      <c r="F33" s="93"/>
      <c r="G33" s="95"/>
    </row>
    <row r="34" spans="1:10" s="20" customFormat="1" ht="15" customHeight="1" x14ac:dyDescent="0.25">
      <c r="B34" s="41" t="s">
        <v>183</v>
      </c>
      <c r="C34" s="6" t="s">
        <v>184</v>
      </c>
      <c r="D34" s="38"/>
      <c r="E34" s="94"/>
      <c r="F34" s="38"/>
      <c r="G34" s="38"/>
    </row>
    <row r="35" spans="1:10" s="20" customFormat="1" ht="15" customHeight="1" x14ac:dyDescent="0.25">
      <c r="B35" s="41"/>
      <c r="C35" s="6"/>
      <c r="D35" s="38"/>
      <c r="E35" s="94"/>
      <c r="F35" s="38"/>
      <c r="G35" s="38"/>
    </row>
    <row r="36" spans="1:10" s="20" customFormat="1" ht="28.8" customHeight="1" x14ac:dyDescent="0.3">
      <c r="B36" s="41"/>
      <c r="C36" s="6" t="s">
        <v>185</v>
      </c>
      <c r="D36" s="133" t="s">
        <v>50</v>
      </c>
      <c r="E36" s="134"/>
      <c r="F36" s="135"/>
      <c r="G36" s="134">
        <v>12000</v>
      </c>
    </row>
    <row r="37" spans="1:10" s="20" customFormat="1" ht="15" customHeight="1" x14ac:dyDescent="0.25">
      <c r="B37" s="41"/>
      <c r="C37" s="6"/>
      <c r="D37" s="38"/>
      <c r="E37" s="94"/>
      <c r="F37" s="109"/>
      <c r="G37" s="38"/>
    </row>
    <row r="38" spans="1:10" s="20" customFormat="1" ht="15" customHeight="1" x14ac:dyDescent="0.25">
      <c r="B38" s="41"/>
      <c r="C38" s="6" t="s">
        <v>186</v>
      </c>
      <c r="D38" s="15" t="s">
        <v>7</v>
      </c>
      <c r="E38" s="94"/>
      <c r="F38" s="125"/>
      <c r="G38" s="94"/>
    </row>
    <row r="39" spans="1:10" s="20" customFormat="1" ht="15" customHeight="1" x14ac:dyDescent="0.25">
      <c r="B39" s="41"/>
      <c r="C39" s="6"/>
      <c r="D39" s="15"/>
      <c r="E39" s="94"/>
      <c r="F39" s="108"/>
      <c r="G39" s="94"/>
    </row>
    <row r="40" spans="1:10" s="20" customFormat="1" ht="15" customHeight="1" x14ac:dyDescent="0.25">
      <c r="B40" s="41"/>
      <c r="C40" s="6"/>
      <c r="D40" s="15"/>
      <c r="E40" s="94"/>
      <c r="F40" s="125"/>
      <c r="G40" s="126"/>
    </row>
    <row r="41" spans="1:10" s="20" customFormat="1" ht="15" customHeight="1" x14ac:dyDescent="0.3">
      <c r="B41" s="173" t="s">
        <v>272</v>
      </c>
      <c r="C41" s="174"/>
      <c r="D41" s="174"/>
      <c r="E41" s="174"/>
      <c r="F41" s="175"/>
      <c r="G41" s="102"/>
    </row>
    <row r="42" spans="1:10" s="20" customFormat="1" ht="15" customHeight="1" x14ac:dyDescent="0.3">
      <c r="B42" s="41"/>
      <c r="C42" s="17"/>
      <c r="D42" s="19"/>
      <c r="E42" s="19"/>
      <c r="F42" s="17"/>
      <c r="G42" s="88"/>
    </row>
    <row r="43" spans="1:10" s="20" customFormat="1" ht="26.4" x14ac:dyDescent="0.3">
      <c r="B43" s="56" t="s">
        <v>8</v>
      </c>
      <c r="C43" s="59" t="s">
        <v>281</v>
      </c>
      <c r="D43" s="34"/>
      <c r="E43" s="104"/>
      <c r="F43" s="103"/>
      <c r="G43" s="91"/>
    </row>
    <row r="44" spans="1:10" s="20" customFormat="1" x14ac:dyDescent="0.3">
      <c r="B44" s="56"/>
      <c r="C44" s="25"/>
      <c r="D44" s="25"/>
      <c r="E44" s="29"/>
      <c r="F44" s="25"/>
      <c r="G44" s="92"/>
    </row>
    <row r="45" spans="1:10" s="20" customFormat="1" x14ac:dyDescent="0.25">
      <c r="B45" s="57"/>
      <c r="C45" s="41" t="s">
        <v>58</v>
      </c>
      <c r="D45" s="38"/>
      <c r="E45" s="94"/>
      <c r="F45" s="108"/>
      <c r="G45" s="94"/>
    </row>
    <row r="46" spans="1:10" s="20" customFormat="1" x14ac:dyDescent="0.25">
      <c r="B46" s="25"/>
      <c r="C46" s="6"/>
      <c r="D46" s="38"/>
      <c r="E46" s="94"/>
      <c r="F46" s="108"/>
      <c r="G46" s="94"/>
      <c r="J46" s="63"/>
    </row>
    <row r="47" spans="1:10" s="20" customFormat="1" ht="15" customHeight="1" x14ac:dyDescent="0.25">
      <c r="A47" s="20">
        <v>2077</v>
      </c>
      <c r="B47" s="41" t="s">
        <v>9</v>
      </c>
      <c r="C47" s="6" t="s">
        <v>10</v>
      </c>
      <c r="D47" s="15" t="s">
        <v>60</v>
      </c>
      <c r="E47" s="94">
        <v>1</v>
      </c>
      <c r="F47" s="108"/>
      <c r="G47" s="94"/>
    </row>
    <row r="48" spans="1:10" s="20" customFormat="1" ht="15" customHeight="1" x14ac:dyDescent="0.25">
      <c r="A48" s="20">
        <v>2078</v>
      </c>
      <c r="B48" s="41"/>
      <c r="C48" s="41"/>
      <c r="D48" s="15"/>
      <c r="E48" s="94"/>
      <c r="F48" s="108"/>
      <c r="G48" s="94"/>
    </row>
    <row r="49" spans="1:7" s="20" customFormat="1" ht="15" customHeight="1" x14ac:dyDescent="0.25">
      <c r="A49" s="20">
        <v>2079</v>
      </c>
      <c r="B49" s="41"/>
      <c r="C49" s="6" t="s">
        <v>11</v>
      </c>
      <c r="D49" s="15" t="s">
        <v>60</v>
      </c>
      <c r="E49" s="94">
        <v>1</v>
      </c>
      <c r="F49" s="108"/>
      <c r="G49" s="94"/>
    </row>
    <row r="50" spans="1:7" s="20" customFormat="1" ht="15" customHeight="1" x14ac:dyDescent="0.25">
      <c r="A50" s="20">
        <v>2080</v>
      </c>
      <c r="B50" s="41"/>
      <c r="C50" s="6"/>
      <c r="D50" s="15"/>
      <c r="E50" s="94"/>
      <c r="F50" s="108"/>
      <c r="G50" s="94"/>
    </row>
    <row r="51" spans="1:7" s="20" customFormat="1" ht="24.9" customHeight="1" x14ac:dyDescent="0.25">
      <c r="A51" s="20">
        <v>2081</v>
      </c>
      <c r="B51" s="41"/>
      <c r="C51" s="13" t="s">
        <v>59</v>
      </c>
      <c r="D51" s="15"/>
      <c r="E51" s="94"/>
      <c r="F51" s="108"/>
      <c r="G51" s="94"/>
    </row>
    <row r="52" spans="1:7" s="20" customFormat="1" ht="24.9" customHeight="1" x14ac:dyDescent="0.25">
      <c r="B52" s="41"/>
      <c r="C52" s="13"/>
      <c r="D52" s="15"/>
      <c r="E52" s="94"/>
      <c r="F52" s="108"/>
      <c r="G52" s="94"/>
    </row>
    <row r="53" spans="1:7" s="20" customFormat="1" ht="24.9" customHeight="1" x14ac:dyDescent="0.3">
      <c r="B53" s="41"/>
      <c r="C53" s="6" t="s">
        <v>187</v>
      </c>
      <c r="D53" s="29" t="s">
        <v>6</v>
      </c>
      <c r="E53" s="29">
        <v>1.5</v>
      </c>
      <c r="F53" s="25"/>
      <c r="G53" s="92"/>
    </row>
    <row r="54" spans="1:7" s="20" customFormat="1" ht="12" customHeight="1" x14ac:dyDescent="0.25">
      <c r="B54" s="41"/>
      <c r="C54" s="13"/>
      <c r="D54" s="15"/>
      <c r="E54" s="94"/>
      <c r="F54" s="108"/>
      <c r="G54" s="94"/>
    </row>
    <row r="55" spans="1:7" s="20" customFormat="1" ht="127.8" customHeight="1" x14ac:dyDescent="0.25">
      <c r="A55" s="20">
        <v>2082</v>
      </c>
      <c r="B55" s="41"/>
      <c r="C55" s="25" t="s">
        <v>188</v>
      </c>
      <c r="D55" s="15"/>
      <c r="E55" s="94"/>
      <c r="F55" s="127"/>
      <c r="G55" s="94"/>
    </row>
    <row r="56" spans="1:7" s="20" customFormat="1" x14ac:dyDescent="0.25">
      <c r="A56" s="20">
        <v>2083</v>
      </c>
      <c r="B56" s="41"/>
      <c r="C56" s="6"/>
      <c r="D56" s="15"/>
      <c r="E56" s="94"/>
      <c r="F56" s="108"/>
      <c r="G56" s="94"/>
    </row>
    <row r="57" spans="1:7" s="20" customFormat="1" x14ac:dyDescent="0.25">
      <c r="B57" s="41" t="s">
        <v>189</v>
      </c>
      <c r="C57" s="6" t="s">
        <v>190</v>
      </c>
      <c r="D57" s="15" t="s">
        <v>12</v>
      </c>
      <c r="E57" s="94">
        <v>1</v>
      </c>
      <c r="F57" s="108"/>
      <c r="G57" s="94"/>
    </row>
    <row r="58" spans="1:7" s="20" customFormat="1" x14ac:dyDescent="0.3">
      <c r="B58" s="25"/>
      <c r="C58" s="25"/>
      <c r="D58" s="25"/>
      <c r="E58" s="29"/>
      <c r="F58" s="25"/>
      <c r="G58" s="128"/>
    </row>
    <row r="59" spans="1:7" s="20" customFormat="1" ht="14.4" x14ac:dyDescent="0.3">
      <c r="A59" s="20">
        <v>2695</v>
      </c>
      <c r="B59" s="173" t="s">
        <v>272</v>
      </c>
      <c r="C59" s="174"/>
      <c r="D59" s="174"/>
      <c r="E59" s="174"/>
      <c r="F59" s="175"/>
      <c r="G59" s="102"/>
    </row>
    <row r="60" spans="1:7" s="20" customFormat="1" x14ac:dyDescent="0.3">
      <c r="B60" s="136"/>
      <c r="C60" s="17"/>
      <c r="D60" s="19"/>
      <c r="E60" s="19"/>
      <c r="F60" s="17"/>
      <c r="G60" s="88"/>
    </row>
    <row r="61" spans="1:7" s="20" customFormat="1" ht="26.4" x14ac:dyDescent="0.3">
      <c r="B61" s="35">
        <v>1400</v>
      </c>
      <c r="C61" s="59" t="s">
        <v>282</v>
      </c>
      <c r="D61" s="34"/>
      <c r="E61" s="104"/>
      <c r="F61" s="103"/>
      <c r="G61" s="91"/>
    </row>
    <row r="62" spans="1:7" s="17" customFormat="1" x14ac:dyDescent="0.3">
      <c r="B62" s="56"/>
      <c r="C62" s="56" t="s">
        <v>61</v>
      </c>
      <c r="D62" s="37"/>
      <c r="E62" s="105"/>
      <c r="F62" s="93"/>
      <c r="G62" s="95"/>
    </row>
    <row r="63" spans="1:7" s="20" customFormat="1" x14ac:dyDescent="0.3">
      <c r="A63" s="20">
        <v>2085</v>
      </c>
      <c r="B63" s="56"/>
      <c r="D63" s="37"/>
      <c r="E63" s="105"/>
      <c r="F63" s="93"/>
      <c r="G63" s="95"/>
    </row>
    <row r="64" spans="1:7" s="20" customFormat="1" x14ac:dyDescent="0.25">
      <c r="B64" s="56" t="s">
        <v>13</v>
      </c>
      <c r="C64" s="56" t="s">
        <v>230</v>
      </c>
      <c r="D64" s="38"/>
      <c r="E64" s="15"/>
      <c r="F64" s="127"/>
      <c r="G64" s="15"/>
    </row>
    <row r="65" spans="2:7" s="20" customFormat="1" x14ac:dyDescent="0.25">
      <c r="B65" s="41"/>
      <c r="C65" s="41"/>
      <c r="D65" s="38"/>
      <c r="E65" s="15"/>
      <c r="F65" s="127"/>
      <c r="G65" s="15"/>
    </row>
    <row r="66" spans="2:7" s="20" customFormat="1" ht="15.6" x14ac:dyDescent="0.25">
      <c r="B66" s="41"/>
      <c r="C66" s="41" t="s">
        <v>231</v>
      </c>
      <c r="D66" s="15" t="s">
        <v>55</v>
      </c>
      <c r="E66" s="15">
        <v>50</v>
      </c>
      <c r="F66" s="127"/>
      <c r="G66" s="92"/>
    </row>
    <row r="67" spans="2:7" s="20" customFormat="1" x14ac:dyDescent="0.25">
      <c r="B67" s="41"/>
      <c r="C67" s="41"/>
      <c r="D67" s="38"/>
      <c r="E67" s="15"/>
      <c r="F67" s="127"/>
      <c r="G67" s="15"/>
    </row>
    <row r="68" spans="2:7" s="20" customFormat="1" x14ac:dyDescent="0.25">
      <c r="B68" s="41"/>
      <c r="C68" s="41" t="s">
        <v>232</v>
      </c>
      <c r="D68" s="15" t="s">
        <v>233</v>
      </c>
      <c r="E68" s="15">
        <v>2</v>
      </c>
      <c r="F68" s="127"/>
      <c r="G68" s="92"/>
    </row>
    <row r="69" spans="2:7" s="20" customFormat="1" x14ac:dyDescent="0.25">
      <c r="B69" s="41"/>
      <c r="C69" s="41"/>
      <c r="D69" s="38"/>
      <c r="E69" s="15"/>
      <c r="F69" s="127"/>
      <c r="G69" s="15"/>
    </row>
    <row r="70" spans="2:7" s="20" customFormat="1" ht="15.6" x14ac:dyDescent="0.25">
      <c r="B70" s="41"/>
      <c r="C70" s="41" t="s">
        <v>298</v>
      </c>
      <c r="D70" s="15" t="s">
        <v>55</v>
      </c>
      <c r="E70" s="15">
        <v>15</v>
      </c>
      <c r="F70" s="127"/>
      <c r="G70" s="92"/>
    </row>
    <row r="71" spans="2:7" s="20" customFormat="1" x14ac:dyDescent="0.25">
      <c r="B71" s="41"/>
      <c r="C71" s="41"/>
      <c r="D71" s="38"/>
      <c r="E71" s="15"/>
      <c r="F71" s="127"/>
      <c r="G71" s="15"/>
    </row>
    <row r="72" spans="2:7" s="20" customFormat="1" x14ac:dyDescent="0.25">
      <c r="B72" s="41"/>
      <c r="C72" s="41"/>
      <c r="D72" s="38"/>
      <c r="E72" s="15"/>
      <c r="F72" s="127"/>
      <c r="G72" s="15"/>
    </row>
    <row r="73" spans="2:7" s="20" customFormat="1" x14ac:dyDescent="0.25">
      <c r="B73" s="56" t="s">
        <v>234</v>
      </c>
      <c r="C73" s="56" t="s">
        <v>235</v>
      </c>
      <c r="D73" s="38"/>
      <c r="E73" s="15"/>
      <c r="F73" s="127"/>
      <c r="G73" s="15"/>
    </row>
    <row r="74" spans="2:7" s="20" customFormat="1" x14ac:dyDescent="0.25">
      <c r="B74" s="41"/>
      <c r="C74" s="41"/>
      <c r="D74" s="38"/>
      <c r="E74" s="15"/>
      <c r="F74" s="127"/>
      <c r="G74" s="15"/>
    </row>
    <row r="75" spans="2:7" s="20" customFormat="1" x14ac:dyDescent="0.25">
      <c r="B75" s="41"/>
      <c r="C75" s="41" t="s">
        <v>236</v>
      </c>
      <c r="D75" s="15"/>
      <c r="E75" s="15"/>
      <c r="F75" s="127"/>
      <c r="G75" s="92"/>
    </row>
    <row r="76" spans="2:7" s="20" customFormat="1" x14ac:dyDescent="0.25">
      <c r="B76" s="41"/>
      <c r="C76" s="41"/>
      <c r="D76" s="38"/>
      <c r="E76" s="15"/>
      <c r="F76" s="127"/>
      <c r="G76" s="15"/>
    </row>
    <row r="77" spans="2:7" s="20" customFormat="1" x14ac:dyDescent="0.25">
      <c r="B77" s="41"/>
      <c r="C77" s="41" t="s">
        <v>237</v>
      </c>
      <c r="D77" s="15" t="s">
        <v>233</v>
      </c>
      <c r="E77" s="15">
        <v>6</v>
      </c>
      <c r="F77" s="127"/>
      <c r="G77" s="92"/>
    </row>
    <row r="78" spans="2:7" s="20" customFormat="1" x14ac:dyDescent="0.25">
      <c r="B78" s="41"/>
      <c r="C78" s="41"/>
      <c r="D78" s="38"/>
      <c r="E78" s="15"/>
      <c r="F78" s="127"/>
      <c r="G78" s="15"/>
    </row>
    <row r="79" spans="2:7" s="20" customFormat="1" x14ac:dyDescent="0.25">
      <c r="B79" s="41"/>
      <c r="C79" s="41" t="s">
        <v>299</v>
      </c>
      <c r="D79" s="15" t="s">
        <v>233</v>
      </c>
      <c r="E79" s="15">
        <v>1</v>
      </c>
      <c r="F79" s="127"/>
      <c r="G79" s="92"/>
    </row>
    <row r="80" spans="2:7" s="20" customFormat="1" x14ac:dyDescent="0.25">
      <c r="B80" s="41"/>
      <c r="C80" s="41"/>
      <c r="D80" s="38"/>
      <c r="E80" s="15"/>
      <c r="F80" s="127"/>
      <c r="G80" s="15"/>
    </row>
    <row r="81" spans="2:7" s="20" customFormat="1" x14ac:dyDescent="0.25">
      <c r="B81" s="56" t="s">
        <v>238</v>
      </c>
      <c r="C81" s="56" t="s">
        <v>239</v>
      </c>
      <c r="D81" s="38"/>
      <c r="E81" s="15"/>
      <c r="F81" s="127"/>
      <c r="G81" s="15"/>
    </row>
    <row r="82" spans="2:7" s="20" customFormat="1" x14ac:dyDescent="0.25">
      <c r="B82" s="41"/>
      <c r="C82" s="41"/>
      <c r="D82" s="38"/>
      <c r="E82" s="15"/>
      <c r="F82" s="127"/>
      <c r="G82" s="15"/>
    </row>
    <row r="83" spans="2:7" s="20" customFormat="1" x14ac:dyDescent="0.25">
      <c r="B83" s="41"/>
      <c r="C83" s="41" t="s">
        <v>240</v>
      </c>
      <c r="D83" s="15"/>
      <c r="E83" s="15"/>
      <c r="F83" s="127"/>
      <c r="G83" s="92"/>
    </row>
    <row r="84" spans="2:7" s="20" customFormat="1" x14ac:dyDescent="0.25">
      <c r="B84" s="41"/>
      <c r="C84" s="41"/>
      <c r="D84" s="38"/>
      <c r="E84" s="15"/>
      <c r="F84" s="127"/>
      <c r="G84" s="15"/>
    </row>
    <row r="85" spans="2:7" s="20" customFormat="1" ht="26.4" x14ac:dyDescent="0.25">
      <c r="B85" s="41"/>
      <c r="C85" s="41" t="s">
        <v>241</v>
      </c>
      <c r="D85" s="15" t="s">
        <v>233</v>
      </c>
      <c r="E85" s="15">
        <v>1</v>
      </c>
      <c r="F85" s="127"/>
      <c r="G85" s="92"/>
    </row>
    <row r="86" spans="2:7" s="20" customFormat="1" x14ac:dyDescent="0.25">
      <c r="B86" s="41"/>
      <c r="C86" s="41"/>
      <c r="D86" s="38"/>
      <c r="E86" s="15"/>
      <c r="F86" s="127"/>
      <c r="G86" s="15"/>
    </row>
    <row r="87" spans="2:7" s="20" customFormat="1" x14ac:dyDescent="0.25">
      <c r="B87" s="41"/>
      <c r="C87" s="41" t="s">
        <v>242</v>
      </c>
      <c r="D87" s="15" t="s">
        <v>233</v>
      </c>
      <c r="E87" s="133">
        <v>1</v>
      </c>
      <c r="F87" s="137"/>
      <c r="G87" s="92"/>
    </row>
    <row r="88" spans="2:7" s="20" customFormat="1" x14ac:dyDescent="0.25">
      <c r="B88" s="41"/>
      <c r="C88" s="41"/>
      <c r="D88" s="38"/>
      <c r="E88" s="133"/>
      <c r="F88" s="137"/>
      <c r="G88" s="133"/>
    </row>
    <row r="89" spans="2:7" s="20" customFormat="1" x14ac:dyDescent="0.25">
      <c r="B89" s="41"/>
      <c r="C89" s="41" t="s">
        <v>243</v>
      </c>
      <c r="D89" s="15" t="s">
        <v>233</v>
      </c>
      <c r="E89" s="133">
        <v>1</v>
      </c>
      <c r="F89" s="137"/>
      <c r="G89" s="92"/>
    </row>
    <row r="90" spans="2:7" s="20" customFormat="1" x14ac:dyDescent="0.25">
      <c r="B90" s="41"/>
      <c r="C90" s="41"/>
      <c r="D90" s="38"/>
      <c r="E90" s="133"/>
      <c r="F90" s="137"/>
      <c r="G90" s="133"/>
    </row>
    <row r="91" spans="2:7" s="20" customFormat="1" ht="26.4" x14ac:dyDescent="0.3">
      <c r="B91" s="41"/>
      <c r="C91" s="41" t="s">
        <v>244</v>
      </c>
      <c r="D91" s="133" t="s">
        <v>233</v>
      </c>
      <c r="E91" s="133">
        <v>1</v>
      </c>
      <c r="F91" s="137"/>
      <c r="G91" s="92"/>
    </row>
    <row r="92" spans="2:7" s="20" customFormat="1" x14ac:dyDescent="0.25">
      <c r="B92" s="41"/>
      <c r="C92" s="41"/>
      <c r="D92" s="38"/>
      <c r="E92" s="133"/>
      <c r="F92" s="137"/>
      <c r="G92" s="133"/>
    </row>
    <row r="93" spans="2:7" s="20" customFormat="1" x14ac:dyDescent="0.3">
      <c r="B93" s="41"/>
      <c r="C93" s="41" t="s">
        <v>245</v>
      </c>
      <c r="D93" s="41"/>
      <c r="E93" s="41"/>
      <c r="F93" s="41"/>
      <c r="G93" s="41"/>
    </row>
    <row r="94" spans="2:7" s="20" customFormat="1" x14ac:dyDescent="0.3">
      <c r="B94" s="41"/>
      <c r="C94" s="41"/>
      <c r="D94" s="41"/>
      <c r="E94" s="41"/>
      <c r="F94" s="41"/>
      <c r="G94" s="41"/>
    </row>
    <row r="95" spans="2:7" s="20" customFormat="1" ht="26.4" x14ac:dyDescent="0.3">
      <c r="B95" s="41"/>
      <c r="C95" s="41" t="s">
        <v>246</v>
      </c>
      <c r="D95" s="37" t="s">
        <v>15</v>
      </c>
      <c r="E95" s="133"/>
      <c r="F95" s="37"/>
      <c r="G95" s="92">
        <v>500</v>
      </c>
    </row>
    <row r="96" spans="2:7" s="20" customFormat="1" x14ac:dyDescent="0.25">
      <c r="B96" s="41"/>
      <c r="C96" s="41"/>
      <c r="D96" s="38"/>
      <c r="E96" s="133"/>
      <c r="F96" s="137"/>
      <c r="G96" s="92"/>
    </row>
    <row r="97" spans="2:7" s="20" customFormat="1" ht="26.4" x14ac:dyDescent="0.3">
      <c r="B97" s="41"/>
      <c r="C97" s="41" t="s">
        <v>247</v>
      </c>
      <c r="D97" s="37" t="s">
        <v>7</v>
      </c>
      <c r="E97" s="133"/>
      <c r="F97" s="37"/>
      <c r="G97" s="92"/>
    </row>
    <row r="98" spans="2:7" s="20" customFormat="1" x14ac:dyDescent="0.3">
      <c r="B98" s="41"/>
      <c r="C98" s="41"/>
      <c r="D98" s="37"/>
      <c r="E98" s="133"/>
      <c r="F98" s="37"/>
      <c r="G98" s="92"/>
    </row>
    <row r="99" spans="2:7" s="20" customFormat="1" ht="26.4" x14ac:dyDescent="0.3">
      <c r="B99" s="41"/>
      <c r="C99" s="41" t="s">
        <v>248</v>
      </c>
      <c r="D99" s="37" t="s">
        <v>50</v>
      </c>
      <c r="E99" s="133"/>
      <c r="F99" s="37"/>
      <c r="G99" s="92">
        <v>1000</v>
      </c>
    </row>
    <row r="100" spans="2:7" s="20" customFormat="1" ht="12.6" customHeight="1" x14ac:dyDescent="0.3">
      <c r="B100" s="41"/>
      <c r="C100" s="41"/>
      <c r="D100" s="37"/>
      <c r="E100" s="133"/>
      <c r="F100" s="37"/>
      <c r="G100" s="92"/>
    </row>
    <row r="101" spans="2:7" s="20" customFormat="1" ht="24" customHeight="1" x14ac:dyDescent="0.3">
      <c r="B101" s="41"/>
      <c r="C101" s="41" t="s">
        <v>249</v>
      </c>
      <c r="D101" s="37" t="s">
        <v>7</v>
      </c>
      <c r="E101" s="133"/>
      <c r="F101" s="37"/>
      <c r="G101" s="92"/>
    </row>
    <row r="102" spans="2:7" s="20" customFormat="1" x14ac:dyDescent="0.3">
      <c r="B102" s="41"/>
      <c r="C102" s="41"/>
      <c r="D102" s="37"/>
      <c r="E102" s="133"/>
      <c r="F102" s="37"/>
      <c r="G102" s="92"/>
    </row>
    <row r="103" spans="2:7" s="20" customFormat="1" x14ac:dyDescent="0.3">
      <c r="B103" s="41"/>
      <c r="C103" s="41" t="s">
        <v>250</v>
      </c>
      <c r="D103" s="37" t="s">
        <v>14</v>
      </c>
      <c r="E103" s="133">
        <v>1</v>
      </c>
      <c r="F103" s="37"/>
      <c r="G103" s="92"/>
    </row>
    <row r="104" spans="2:7" s="20" customFormat="1" x14ac:dyDescent="0.3">
      <c r="B104" s="41"/>
      <c r="C104" s="41"/>
      <c r="D104" s="37"/>
      <c r="E104" s="133"/>
      <c r="F104" s="37"/>
      <c r="G104" s="92"/>
    </row>
    <row r="105" spans="2:7" s="20" customFormat="1" x14ac:dyDescent="0.3">
      <c r="B105" s="41"/>
      <c r="C105" s="41" t="s">
        <v>160</v>
      </c>
      <c r="D105" s="37" t="s">
        <v>191</v>
      </c>
      <c r="E105" s="133">
        <v>1</v>
      </c>
      <c r="F105" s="37"/>
      <c r="G105" s="92"/>
    </row>
    <row r="106" spans="2:7" s="20" customFormat="1" x14ac:dyDescent="0.3">
      <c r="B106" s="41"/>
      <c r="C106" s="41"/>
      <c r="D106" s="37"/>
      <c r="E106" s="133"/>
      <c r="F106" s="37"/>
      <c r="G106" s="92"/>
    </row>
    <row r="107" spans="2:7" s="20" customFormat="1" x14ac:dyDescent="0.3">
      <c r="B107" s="41"/>
      <c r="C107" s="41" t="s">
        <v>161</v>
      </c>
      <c r="D107" s="37" t="s">
        <v>6</v>
      </c>
      <c r="E107" s="133">
        <v>1.5</v>
      </c>
      <c r="F107" s="37"/>
      <c r="G107" s="92"/>
    </row>
    <row r="108" spans="2:7" s="20" customFormat="1" x14ac:dyDescent="0.3">
      <c r="B108" s="41"/>
      <c r="C108" s="41"/>
      <c r="D108" s="37"/>
      <c r="E108" s="133"/>
      <c r="F108" s="37"/>
      <c r="G108" s="92"/>
    </row>
    <row r="109" spans="2:7" s="20" customFormat="1" x14ac:dyDescent="0.3">
      <c r="B109" s="41"/>
      <c r="C109" s="41" t="s">
        <v>251</v>
      </c>
      <c r="D109" s="37" t="s">
        <v>6</v>
      </c>
      <c r="E109" s="133">
        <v>1.5</v>
      </c>
      <c r="F109" s="37"/>
      <c r="G109" s="92"/>
    </row>
    <row r="110" spans="2:7" s="20" customFormat="1" x14ac:dyDescent="0.3">
      <c r="B110" s="41"/>
      <c r="C110" s="41"/>
      <c r="D110" s="37"/>
      <c r="E110" s="133"/>
      <c r="F110" s="37"/>
      <c r="G110" s="92"/>
    </row>
    <row r="111" spans="2:7" s="20" customFormat="1" x14ac:dyDescent="0.3">
      <c r="B111" s="41"/>
      <c r="C111" s="41"/>
      <c r="D111" s="37"/>
      <c r="E111" s="133"/>
      <c r="F111" s="37"/>
      <c r="G111" s="92"/>
    </row>
    <row r="112" spans="2:7" s="20" customFormat="1" ht="25.8" customHeight="1" x14ac:dyDescent="0.3">
      <c r="B112" s="173" t="s">
        <v>272</v>
      </c>
      <c r="C112" s="174"/>
      <c r="D112" s="174"/>
      <c r="E112" s="174"/>
      <c r="F112" s="175"/>
      <c r="G112" s="102"/>
    </row>
    <row r="113" spans="1:7" s="20" customFormat="1" ht="15" customHeight="1" x14ac:dyDescent="0.3">
      <c r="A113" s="20">
        <v>2132</v>
      </c>
      <c r="B113" s="35">
        <v>1800</v>
      </c>
      <c r="C113" s="59" t="s">
        <v>283</v>
      </c>
      <c r="D113" s="34"/>
      <c r="E113" s="104"/>
      <c r="F113" s="103"/>
      <c r="G113" s="91"/>
    </row>
    <row r="114" spans="1:7" s="20" customFormat="1" ht="15" customHeight="1" x14ac:dyDescent="0.3">
      <c r="B114" s="56"/>
      <c r="D114" s="37"/>
      <c r="E114" s="105"/>
      <c r="F114" s="93"/>
      <c r="G114" s="95"/>
    </row>
    <row r="115" spans="1:7" s="20" customFormat="1" ht="31.8" customHeight="1" x14ac:dyDescent="0.25">
      <c r="B115" s="41" t="s">
        <v>192</v>
      </c>
      <c r="C115" s="41" t="s">
        <v>193</v>
      </c>
      <c r="D115" s="38"/>
      <c r="E115" s="15"/>
      <c r="F115" s="127"/>
      <c r="G115" s="15"/>
    </row>
    <row r="116" spans="1:7" s="20" customFormat="1" ht="15" customHeight="1" x14ac:dyDescent="0.25">
      <c r="B116" s="41"/>
      <c r="C116" s="25" t="s">
        <v>194</v>
      </c>
      <c r="D116" s="15"/>
      <c r="E116" s="94"/>
      <c r="F116" s="108"/>
      <c r="G116" s="129"/>
    </row>
    <row r="117" spans="1:7" s="20" customFormat="1" ht="15" customHeight="1" x14ac:dyDescent="0.25">
      <c r="B117" s="41"/>
      <c r="C117" s="6"/>
      <c r="D117" s="15"/>
      <c r="E117" s="94"/>
      <c r="F117" s="127"/>
      <c r="G117" s="15"/>
    </row>
    <row r="118" spans="1:7" s="20" customFormat="1" ht="15" customHeight="1" x14ac:dyDescent="0.25">
      <c r="B118" s="41"/>
      <c r="C118" s="25" t="s">
        <v>196</v>
      </c>
      <c r="D118" s="15" t="s">
        <v>195</v>
      </c>
      <c r="E118" s="134"/>
      <c r="F118" s="135"/>
      <c r="G118" s="129" t="s">
        <v>165</v>
      </c>
    </row>
    <row r="119" spans="1:7" s="20" customFormat="1" ht="15" customHeight="1" x14ac:dyDescent="0.25">
      <c r="B119" s="41"/>
      <c r="C119" s="6"/>
      <c r="D119" s="46"/>
      <c r="E119" s="134"/>
      <c r="F119" s="137"/>
      <c r="G119" s="15"/>
    </row>
    <row r="120" spans="1:7" s="20" customFormat="1" ht="15" customHeight="1" x14ac:dyDescent="0.25">
      <c r="B120" s="41"/>
      <c r="C120" s="25" t="s">
        <v>197</v>
      </c>
      <c r="D120" s="15" t="s">
        <v>195</v>
      </c>
      <c r="E120" s="134"/>
      <c r="F120" s="135"/>
      <c r="G120" s="129" t="s">
        <v>165</v>
      </c>
    </row>
    <row r="121" spans="1:7" s="20" customFormat="1" ht="15" customHeight="1" x14ac:dyDescent="0.25">
      <c r="B121" s="41"/>
      <c r="C121" s="6"/>
      <c r="D121" s="46"/>
      <c r="E121" s="134"/>
      <c r="F121" s="137"/>
      <c r="G121" s="15"/>
    </row>
    <row r="122" spans="1:7" s="20" customFormat="1" ht="15" customHeight="1" x14ac:dyDescent="0.25">
      <c r="B122" s="41"/>
      <c r="C122" s="25" t="s">
        <v>198</v>
      </c>
      <c r="D122" s="15" t="s">
        <v>195</v>
      </c>
      <c r="E122" s="134"/>
      <c r="F122" s="135"/>
      <c r="G122" s="129" t="s">
        <v>165</v>
      </c>
    </row>
    <row r="123" spans="1:7" s="20" customFormat="1" ht="15" customHeight="1" x14ac:dyDescent="0.25">
      <c r="B123" s="41"/>
      <c r="C123" s="6"/>
      <c r="D123" s="46"/>
      <c r="E123" s="134"/>
      <c r="F123" s="137"/>
      <c r="G123" s="15"/>
    </row>
    <row r="124" spans="1:7" s="20" customFormat="1" ht="15" customHeight="1" x14ac:dyDescent="0.25">
      <c r="B124" s="41"/>
      <c r="C124" s="25" t="s">
        <v>199</v>
      </c>
      <c r="D124" s="15" t="s">
        <v>195</v>
      </c>
      <c r="E124" s="134"/>
      <c r="F124" s="135"/>
      <c r="G124" s="129" t="s">
        <v>165</v>
      </c>
    </row>
    <row r="125" spans="1:7" s="20" customFormat="1" ht="15" customHeight="1" x14ac:dyDescent="0.25">
      <c r="B125" s="41"/>
      <c r="C125" s="6"/>
      <c r="D125" s="46"/>
      <c r="E125" s="134"/>
      <c r="F125" s="137"/>
      <c r="G125" s="15"/>
    </row>
    <row r="126" spans="1:7" s="20" customFormat="1" ht="15" customHeight="1" x14ac:dyDescent="0.25">
      <c r="B126" s="41"/>
      <c r="C126" s="25" t="s">
        <v>200</v>
      </c>
      <c r="D126" s="15" t="s">
        <v>195</v>
      </c>
      <c r="E126" s="134"/>
      <c r="F126" s="135"/>
      <c r="G126" s="129" t="s">
        <v>165</v>
      </c>
    </row>
    <row r="127" spans="1:7" s="20" customFormat="1" ht="15" customHeight="1" x14ac:dyDescent="0.25">
      <c r="B127" s="41"/>
      <c r="C127" s="6"/>
      <c r="D127" s="46"/>
      <c r="E127" s="134"/>
      <c r="F127" s="137"/>
      <c r="G127" s="15"/>
    </row>
    <row r="128" spans="1:7" s="20" customFormat="1" ht="15" customHeight="1" x14ac:dyDescent="0.25">
      <c r="B128" s="41"/>
      <c r="C128" s="25" t="s">
        <v>201</v>
      </c>
      <c r="D128" s="15"/>
      <c r="E128" s="134"/>
      <c r="F128" s="135"/>
      <c r="G128" s="129"/>
    </row>
    <row r="129" spans="2:7" s="20" customFormat="1" ht="15" customHeight="1" x14ac:dyDescent="0.25">
      <c r="B129" s="41"/>
      <c r="C129" s="6"/>
      <c r="D129" s="15"/>
      <c r="E129" s="134"/>
      <c r="F129" s="137"/>
      <c r="G129" s="15"/>
    </row>
    <row r="130" spans="2:7" s="20" customFormat="1" ht="15" customHeight="1" x14ac:dyDescent="0.25">
      <c r="B130" s="41"/>
      <c r="C130" s="25" t="s">
        <v>196</v>
      </c>
      <c r="D130" s="15" t="s">
        <v>195</v>
      </c>
      <c r="E130" s="134"/>
      <c r="F130" s="135"/>
      <c r="G130" s="129" t="s">
        <v>165</v>
      </c>
    </row>
    <row r="131" spans="2:7" s="20" customFormat="1" ht="15" customHeight="1" x14ac:dyDescent="0.25">
      <c r="B131" s="41"/>
      <c r="C131" s="6"/>
      <c r="D131" s="46"/>
      <c r="E131" s="134"/>
      <c r="F131" s="137"/>
      <c r="G131" s="15"/>
    </row>
    <row r="132" spans="2:7" s="20" customFormat="1" ht="15" customHeight="1" x14ac:dyDescent="0.25">
      <c r="B132" s="41"/>
      <c r="C132" s="25" t="s">
        <v>197</v>
      </c>
      <c r="D132" s="15" t="s">
        <v>195</v>
      </c>
      <c r="E132" s="134"/>
      <c r="F132" s="135"/>
      <c r="G132" s="129" t="s">
        <v>165</v>
      </c>
    </row>
    <row r="133" spans="2:7" s="20" customFormat="1" ht="15" customHeight="1" x14ac:dyDescent="0.25">
      <c r="B133" s="41"/>
      <c r="C133" s="6"/>
      <c r="D133" s="46"/>
      <c r="E133" s="134"/>
      <c r="F133" s="137"/>
      <c r="G133" s="15"/>
    </row>
    <row r="134" spans="2:7" s="20" customFormat="1" ht="15" customHeight="1" x14ac:dyDescent="0.25">
      <c r="B134" s="41"/>
      <c r="C134" s="25" t="s">
        <v>198</v>
      </c>
      <c r="D134" s="15" t="s">
        <v>195</v>
      </c>
      <c r="E134" s="134"/>
      <c r="F134" s="135"/>
      <c r="G134" s="129" t="s">
        <v>165</v>
      </c>
    </row>
    <row r="135" spans="2:7" s="20" customFormat="1" ht="15" customHeight="1" x14ac:dyDescent="0.25">
      <c r="B135" s="41"/>
      <c r="C135" s="6"/>
      <c r="D135" s="46"/>
      <c r="E135" s="134"/>
      <c r="F135" s="137"/>
      <c r="G135" s="15"/>
    </row>
    <row r="136" spans="2:7" s="20" customFormat="1" ht="15" customHeight="1" x14ac:dyDescent="0.25">
      <c r="B136" s="41"/>
      <c r="C136" s="25" t="s">
        <v>199</v>
      </c>
      <c r="D136" s="15" t="s">
        <v>195</v>
      </c>
      <c r="E136" s="134"/>
      <c r="F136" s="135"/>
      <c r="G136" s="129" t="s">
        <v>165</v>
      </c>
    </row>
    <row r="137" spans="2:7" s="20" customFormat="1" ht="15" customHeight="1" x14ac:dyDescent="0.25">
      <c r="B137" s="41"/>
      <c r="C137" s="6"/>
      <c r="D137" s="46"/>
      <c r="E137" s="134"/>
      <c r="F137" s="137"/>
      <c r="G137" s="15"/>
    </row>
    <row r="138" spans="2:7" s="20" customFormat="1" ht="15" customHeight="1" x14ac:dyDescent="0.25">
      <c r="B138" s="41"/>
      <c r="C138" s="25" t="s">
        <v>200</v>
      </c>
      <c r="D138" s="15" t="s">
        <v>195</v>
      </c>
      <c r="E138" s="134"/>
      <c r="F138" s="135"/>
      <c r="G138" s="129" t="s">
        <v>165</v>
      </c>
    </row>
    <row r="139" spans="2:7" s="20" customFormat="1" ht="15" customHeight="1" x14ac:dyDescent="0.25">
      <c r="B139" s="41"/>
      <c r="C139" s="6"/>
      <c r="D139" s="46"/>
      <c r="E139" s="134"/>
      <c r="F139" s="137"/>
      <c r="G139" s="15"/>
    </row>
    <row r="140" spans="2:7" s="20" customFormat="1" ht="15" customHeight="1" x14ac:dyDescent="0.25">
      <c r="B140" s="41"/>
      <c r="C140" s="25" t="s">
        <v>202</v>
      </c>
      <c r="D140" s="15"/>
      <c r="E140" s="134"/>
      <c r="F140" s="135"/>
      <c r="G140" s="129"/>
    </row>
    <row r="141" spans="2:7" s="20" customFormat="1" ht="15" customHeight="1" x14ac:dyDescent="0.25">
      <c r="B141" s="41"/>
      <c r="C141" s="6"/>
      <c r="D141" s="15"/>
      <c r="E141" s="134"/>
      <c r="F141" s="137"/>
      <c r="G141" s="15"/>
    </row>
    <row r="142" spans="2:7" s="20" customFormat="1" ht="15" customHeight="1" x14ac:dyDescent="0.25">
      <c r="B142" s="41"/>
      <c r="C142" s="25" t="s">
        <v>196</v>
      </c>
      <c r="D142" s="15" t="s">
        <v>195</v>
      </c>
      <c r="E142" s="134"/>
      <c r="F142" s="135"/>
      <c r="G142" s="129" t="s">
        <v>165</v>
      </c>
    </row>
    <row r="143" spans="2:7" s="20" customFormat="1" ht="15" customHeight="1" x14ac:dyDescent="0.25">
      <c r="B143" s="41"/>
      <c r="C143" s="6"/>
      <c r="D143" s="46"/>
      <c r="E143" s="134"/>
      <c r="F143" s="137"/>
      <c r="G143" s="15"/>
    </row>
    <row r="144" spans="2:7" s="20" customFormat="1" ht="15" customHeight="1" x14ac:dyDescent="0.25">
      <c r="B144" s="41"/>
      <c r="C144" s="25" t="s">
        <v>197</v>
      </c>
      <c r="D144" s="15" t="s">
        <v>195</v>
      </c>
      <c r="E144" s="134"/>
      <c r="F144" s="135"/>
      <c r="G144" s="129" t="s">
        <v>165</v>
      </c>
    </row>
    <row r="145" spans="2:7" s="20" customFormat="1" ht="15" customHeight="1" x14ac:dyDescent="0.25">
      <c r="B145" s="41"/>
      <c r="C145" s="6"/>
      <c r="D145" s="46"/>
      <c r="E145" s="134"/>
      <c r="F145" s="137"/>
      <c r="G145" s="15"/>
    </row>
    <row r="146" spans="2:7" s="20" customFormat="1" ht="15" customHeight="1" x14ac:dyDescent="0.25">
      <c r="B146" s="41"/>
      <c r="C146" s="25" t="s">
        <v>198</v>
      </c>
      <c r="D146" s="15" t="s">
        <v>195</v>
      </c>
      <c r="E146" s="134"/>
      <c r="F146" s="135"/>
      <c r="G146" s="129" t="s">
        <v>165</v>
      </c>
    </row>
    <row r="147" spans="2:7" s="20" customFormat="1" ht="15" customHeight="1" x14ac:dyDescent="0.25">
      <c r="B147" s="41"/>
      <c r="C147" s="6"/>
      <c r="D147" s="46"/>
      <c r="E147" s="134"/>
      <c r="F147" s="137"/>
      <c r="G147" s="15"/>
    </row>
    <row r="148" spans="2:7" s="20" customFormat="1" ht="15" customHeight="1" x14ac:dyDescent="0.25">
      <c r="B148" s="41"/>
      <c r="C148" s="25" t="s">
        <v>199</v>
      </c>
      <c r="D148" s="15" t="s">
        <v>195</v>
      </c>
      <c r="E148" s="134"/>
      <c r="F148" s="135"/>
      <c r="G148" s="129" t="s">
        <v>165</v>
      </c>
    </row>
    <row r="149" spans="2:7" s="20" customFormat="1" ht="15" customHeight="1" x14ac:dyDescent="0.25">
      <c r="B149" s="41"/>
      <c r="C149" s="6"/>
      <c r="D149" s="46"/>
      <c r="E149" s="134"/>
      <c r="F149" s="137"/>
      <c r="G149" s="15"/>
    </row>
    <row r="150" spans="2:7" s="20" customFormat="1" ht="15" customHeight="1" x14ac:dyDescent="0.25">
      <c r="B150" s="41"/>
      <c r="C150" s="25" t="s">
        <v>200</v>
      </c>
      <c r="D150" s="15" t="s">
        <v>195</v>
      </c>
      <c r="E150" s="134"/>
      <c r="F150" s="135"/>
      <c r="G150" s="129" t="s">
        <v>165</v>
      </c>
    </row>
    <row r="151" spans="2:7" s="20" customFormat="1" ht="15" customHeight="1" x14ac:dyDescent="0.25">
      <c r="B151" s="41"/>
      <c r="C151" s="6"/>
      <c r="D151" s="46"/>
      <c r="E151" s="134"/>
      <c r="F151" s="137"/>
      <c r="G151" s="15"/>
    </row>
    <row r="152" spans="2:7" s="20" customFormat="1" ht="15" customHeight="1" x14ac:dyDescent="0.25">
      <c r="B152" s="41" t="s">
        <v>203</v>
      </c>
      <c r="C152" s="41" t="s">
        <v>204</v>
      </c>
      <c r="D152" s="38"/>
      <c r="E152" s="133"/>
      <c r="F152" s="137"/>
      <c r="G152" s="15"/>
    </row>
    <row r="153" spans="2:7" s="20" customFormat="1" ht="15" customHeight="1" x14ac:dyDescent="0.25">
      <c r="B153" s="41"/>
      <c r="C153" s="6"/>
      <c r="D153" s="15"/>
      <c r="E153" s="134"/>
      <c r="F153" s="137"/>
      <c r="G153" s="15"/>
    </row>
    <row r="154" spans="2:7" s="20" customFormat="1" ht="15" customHeight="1" x14ac:dyDescent="0.25">
      <c r="B154" s="41"/>
      <c r="C154" s="25" t="s">
        <v>205</v>
      </c>
      <c r="D154" s="15" t="s">
        <v>195</v>
      </c>
      <c r="E154" s="134"/>
      <c r="F154" s="135"/>
      <c r="G154" s="129" t="s">
        <v>165</v>
      </c>
    </row>
    <row r="155" spans="2:7" s="20" customFormat="1" ht="15" customHeight="1" x14ac:dyDescent="0.25">
      <c r="B155" s="41"/>
      <c r="C155" s="6"/>
      <c r="D155" s="46"/>
      <c r="E155" s="134"/>
      <c r="F155" s="137"/>
      <c r="G155" s="15"/>
    </row>
    <row r="156" spans="2:7" s="20" customFormat="1" ht="15" customHeight="1" x14ac:dyDescent="0.25">
      <c r="B156" s="41"/>
      <c r="C156" s="25" t="s">
        <v>209</v>
      </c>
      <c r="D156" s="15" t="s">
        <v>195</v>
      </c>
      <c r="E156" s="134"/>
      <c r="F156" s="135"/>
      <c r="G156" s="129" t="s">
        <v>165</v>
      </c>
    </row>
    <row r="157" spans="2:7" s="20" customFormat="1" ht="15" customHeight="1" x14ac:dyDescent="0.25">
      <c r="B157" s="41"/>
      <c r="C157" s="6"/>
      <c r="D157" s="46"/>
      <c r="E157" s="134"/>
      <c r="F157" s="137"/>
      <c r="G157" s="15"/>
    </row>
    <row r="158" spans="2:7" s="20" customFormat="1" ht="15" customHeight="1" x14ac:dyDescent="0.25">
      <c r="B158" s="41"/>
      <c r="C158" s="25" t="s">
        <v>206</v>
      </c>
      <c r="D158" s="15" t="s">
        <v>195</v>
      </c>
      <c r="E158" s="134"/>
      <c r="F158" s="135"/>
      <c r="G158" s="129" t="s">
        <v>165</v>
      </c>
    </row>
    <row r="159" spans="2:7" s="20" customFormat="1" ht="15" customHeight="1" x14ac:dyDescent="0.25">
      <c r="B159" s="41"/>
      <c r="C159" s="6"/>
      <c r="D159" s="46"/>
      <c r="E159" s="134"/>
      <c r="F159" s="137"/>
      <c r="G159" s="15"/>
    </row>
    <row r="160" spans="2:7" s="20" customFormat="1" ht="15" customHeight="1" x14ac:dyDescent="0.25">
      <c r="B160" s="41"/>
      <c r="C160" s="25" t="s">
        <v>207</v>
      </c>
      <c r="D160" s="15" t="s">
        <v>195</v>
      </c>
      <c r="E160" s="134"/>
      <c r="F160" s="135"/>
      <c r="G160" s="129" t="s">
        <v>165</v>
      </c>
    </row>
    <row r="161" spans="2:7" s="20" customFormat="1" ht="15" customHeight="1" x14ac:dyDescent="0.25">
      <c r="B161" s="41"/>
      <c r="C161" s="6"/>
      <c r="D161" s="46"/>
      <c r="E161" s="134"/>
      <c r="F161" s="137"/>
      <c r="G161" s="15"/>
    </row>
    <row r="162" spans="2:7" s="20" customFormat="1" ht="15" customHeight="1" x14ac:dyDescent="0.25">
      <c r="B162" s="41"/>
      <c r="C162" s="25" t="s">
        <v>208</v>
      </c>
      <c r="D162" s="15" t="s">
        <v>195</v>
      </c>
      <c r="E162" s="134"/>
      <c r="F162" s="135"/>
      <c r="G162" s="129" t="s">
        <v>165</v>
      </c>
    </row>
    <row r="163" spans="2:7" s="20" customFormat="1" ht="15" customHeight="1" x14ac:dyDescent="0.25">
      <c r="B163" s="41"/>
      <c r="C163" s="6"/>
      <c r="D163" s="46"/>
      <c r="E163" s="134"/>
      <c r="F163" s="137"/>
      <c r="G163" s="15"/>
    </row>
    <row r="164" spans="2:7" s="20" customFormat="1" ht="15" customHeight="1" x14ac:dyDescent="0.25">
      <c r="B164" s="41"/>
      <c r="C164" s="25" t="s">
        <v>210</v>
      </c>
      <c r="D164" s="15" t="s">
        <v>195</v>
      </c>
      <c r="E164" s="134"/>
      <c r="F164" s="135"/>
      <c r="G164" s="129" t="s">
        <v>165</v>
      </c>
    </row>
    <row r="165" spans="2:7" s="20" customFormat="1" ht="15" customHeight="1" x14ac:dyDescent="0.25">
      <c r="B165" s="41"/>
      <c r="C165" s="6"/>
      <c r="D165" s="46"/>
      <c r="E165" s="134"/>
      <c r="F165" s="137"/>
      <c r="G165" s="15"/>
    </row>
    <row r="166" spans="2:7" s="20" customFormat="1" ht="15" customHeight="1" x14ac:dyDescent="0.25">
      <c r="B166" s="41"/>
      <c r="C166" s="25" t="s">
        <v>211</v>
      </c>
      <c r="D166" s="15" t="s">
        <v>195</v>
      </c>
      <c r="E166" s="134"/>
      <c r="F166" s="135"/>
      <c r="G166" s="129" t="s">
        <v>165</v>
      </c>
    </row>
    <row r="167" spans="2:7" s="20" customFormat="1" ht="15" customHeight="1" x14ac:dyDescent="0.25">
      <c r="B167" s="41"/>
      <c r="C167" s="6"/>
      <c r="D167" s="46"/>
      <c r="E167" s="134"/>
      <c r="F167" s="137"/>
      <c r="G167" s="15"/>
    </row>
    <row r="168" spans="2:7" s="20" customFormat="1" ht="15" customHeight="1" x14ac:dyDescent="0.25">
      <c r="B168" s="41"/>
      <c r="C168" s="25" t="s">
        <v>212</v>
      </c>
      <c r="D168" s="15" t="s">
        <v>195</v>
      </c>
      <c r="E168" s="134"/>
      <c r="F168" s="135"/>
      <c r="G168" s="129" t="s">
        <v>165</v>
      </c>
    </row>
    <row r="169" spans="2:7" s="20" customFormat="1" ht="15" customHeight="1" x14ac:dyDescent="0.25">
      <c r="B169" s="41"/>
      <c r="C169" s="6"/>
      <c r="D169" s="46"/>
      <c r="E169" s="134"/>
      <c r="F169" s="137"/>
      <c r="G169" s="15"/>
    </row>
    <row r="170" spans="2:7" s="20" customFormat="1" ht="15" customHeight="1" x14ac:dyDescent="0.25">
      <c r="B170" s="41"/>
      <c r="C170" s="25" t="s">
        <v>213</v>
      </c>
      <c r="D170" s="15" t="s">
        <v>195</v>
      </c>
      <c r="E170" s="134"/>
      <c r="F170" s="135"/>
      <c r="G170" s="129" t="s">
        <v>165</v>
      </c>
    </row>
    <row r="171" spans="2:7" s="20" customFormat="1" ht="15" customHeight="1" x14ac:dyDescent="0.25">
      <c r="B171" s="41"/>
      <c r="C171" s="6"/>
      <c r="D171" s="46"/>
      <c r="E171" s="134"/>
      <c r="F171" s="137"/>
      <c r="G171" s="15"/>
    </row>
    <row r="172" spans="2:7" s="20" customFormat="1" ht="15" customHeight="1" x14ac:dyDescent="0.25">
      <c r="B172" s="41"/>
      <c r="C172" s="25" t="s">
        <v>214</v>
      </c>
      <c r="D172" s="15" t="s">
        <v>195</v>
      </c>
      <c r="E172" s="134"/>
      <c r="F172" s="135"/>
      <c r="G172" s="129" t="s">
        <v>165</v>
      </c>
    </row>
    <row r="173" spans="2:7" s="20" customFormat="1" ht="15" customHeight="1" x14ac:dyDescent="0.25">
      <c r="B173" s="41"/>
      <c r="C173" s="6"/>
      <c r="D173" s="46"/>
      <c r="E173" s="134"/>
      <c r="F173" s="137"/>
      <c r="G173" s="15"/>
    </row>
    <row r="174" spans="2:7" s="20" customFormat="1" ht="15" customHeight="1" x14ac:dyDescent="0.25">
      <c r="B174" s="41"/>
      <c r="C174" s="25" t="s">
        <v>215</v>
      </c>
      <c r="D174" s="15" t="s">
        <v>195</v>
      </c>
      <c r="E174" s="134"/>
      <c r="F174" s="135"/>
      <c r="G174" s="129" t="s">
        <v>165</v>
      </c>
    </row>
    <row r="175" spans="2:7" s="20" customFormat="1" ht="15" customHeight="1" x14ac:dyDescent="0.25">
      <c r="B175" s="41"/>
      <c r="C175" s="6"/>
      <c r="D175" s="46"/>
      <c r="E175" s="134"/>
      <c r="F175" s="137"/>
      <c r="G175" s="15"/>
    </row>
    <row r="176" spans="2:7" s="20" customFormat="1" ht="15" customHeight="1" x14ac:dyDescent="0.25">
      <c r="B176" s="41"/>
      <c r="C176" s="25" t="s">
        <v>216</v>
      </c>
      <c r="D176" s="15" t="s">
        <v>195</v>
      </c>
      <c r="E176" s="134"/>
      <c r="F176" s="135"/>
      <c r="G176" s="129" t="s">
        <v>165</v>
      </c>
    </row>
    <row r="177" spans="2:7" s="20" customFormat="1" ht="15" customHeight="1" x14ac:dyDescent="0.25">
      <c r="B177" s="41"/>
      <c r="C177" s="6"/>
      <c r="D177" s="46"/>
      <c r="E177" s="134"/>
      <c r="F177" s="137"/>
      <c r="G177" s="15"/>
    </row>
    <row r="178" spans="2:7" s="20" customFormat="1" ht="15" customHeight="1" x14ac:dyDescent="0.25">
      <c r="B178" s="41"/>
      <c r="C178" s="25" t="s">
        <v>217</v>
      </c>
      <c r="D178" s="15" t="s">
        <v>195</v>
      </c>
      <c r="E178" s="134"/>
      <c r="F178" s="135"/>
      <c r="G178" s="129" t="s">
        <v>165</v>
      </c>
    </row>
    <row r="179" spans="2:7" s="20" customFormat="1" ht="15" customHeight="1" x14ac:dyDescent="0.25">
      <c r="B179" s="41"/>
      <c r="C179" s="6"/>
      <c r="D179" s="46"/>
      <c r="E179" s="134"/>
      <c r="F179" s="137"/>
      <c r="G179" s="15"/>
    </row>
    <row r="180" spans="2:7" s="20" customFormat="1" ht="15" customHeight="1" x14ac:dyDescent="0.25">
      <c r="B180" s="41"/>
      <c r="C180" s="25" t="s">
        <v>218</v>
      </c>
      <c r="D180" s="15" t="s">
        <v>195</v>
      </c>
      <c r="E180" s="134"/>
      <c r="F180" s="135"/>
      <c r="G180" s="129" t="s">
        <v>165</v>
      </c>
    </row>
    <row r="181" spans="2:7" s="20" customFormat="1" ht="15" customHeight="1" x14ac:dyDescent="0.25">
      <c r="B181" s="41"/>
      <c r="C181" s="6"/>
      <c r="D181" s="46"/>
      <c r="E181" s="134"/>
      <c r="F181" s="137"/>
      <c r="G181" s="15"/>
    </row>
    <row r="182" spans="2:7" s="20" customFormat="1" ht="15" customHeight="1" x14ac:dyDescent="0.25">
      <c r="B182" s="41"/>
      <c r="C182" s="25" t="s">
        <v>219</v>
      </c>
      <c r="D182" s="15" t="s">
        <v>195</v>
      </c>
      <c r="E182" s="134"/>
      <c r="F182" s="135"/>
      <c r="G182" s="129" t="s">
        <v>165</v>
      </c>
    </row>
    <row r="183" spans="2:7" s="20" customFormat="1" ht="15" customHeight="1" x14ac:dyDescent="0.25">
      <c r="B183" s="41"/>
      <c r="C183" s="6"/>
      <c r="D183" s="46"/>
      <c r="E183" s="134"/>
      <c r="F183" s="137"/>
      <c r="G183" s="15"/>
    </row>
    <row r="184" spans="2:7" s="20" customFormat="1" ht="15" customHeight="1" x14ac:dyDescent="0.25">
      <c r="B184" s="41"/>
      <c r="C184" s="25" t="s">
        <v>220</v>
      </c>
      <c r="D184" s="15" t="s">
        <v>195</v>
      </c>
      <c r="E184" s="134"/>
      <c r="F184" s="135"/>
      <c r="G184" s="129" t="s">
        <v>165</v>
      </c>
    </row>
    <row r="185" spans="2:7" s="20" customFormat="1" ht="15" customHeight="1" x14ac:dyDescent="0.25">
      <c r="B185" s="41"/>
      <c r="C185" s="6"/>
      <c r="D185" s="46"/>
      <c r="E185" s="134"/>
      <c r="F185" s="137"/>
      <c r="G185" s="15"/>
    </row>
    <row r="186" spans="2:7" s="20" customFormat="1" ht="15" customHeight="1" x14ac:dyDescent="0.25">
      <c r="B186" s="41"/>
      <c r="C186" s="25" t="s">
        <v>221</v>
      </c>
      <c r="D186" s="15" t="s">
        <v>195</v>
      </c>
      <c r="E186" s="134"/>
      <c r="F186" s="135"/>
      <c r="G186" s="129" t="s">
        <v>165</v>
      </c>
    </row>
    <row r="187" spans="2:7" s="20" customFormat="1" ht="15" customHeight="1" x14ac:dyDescent="0.25">
      <c r="B187" s="41"/>
      <c r="C187" s="6"/>
      <c r="D187" s="46"/>
      <c r="E187" s="134"/>
      <c r="F187" s="137"/>
      <c r="G187" s="15"/>
    </row>
    <row r="188" spans="2:7" s="20" customFormat="1" ht="26.4" customHeight="1" x14ac:dyDescent="0.25">
      <c r="B188" s="41"/>
      <c r="C188" s="25" t="s">
        <v>222</v>
      </c>
      <c r="D188" s="15" t="s">
        <v>195</v>
      </c>
      <c r="E188" s="134"/>
      <c r="F188" s="135"/>
      <c r="G188" s="129" t="s">
        <v>165</v>
      </c>
    </row>
    <row r="189" spans="2:7" s="20" customFormat="1" ht="15" customHeight="1" x14ac:dyDescent="0.25">
      <c r="B189" s="41"/>
      <c r="C189" s="6"/>
      <c r="D189" s="46"/>
      <c r="E189" s="134"/>
      <c r="F189" s="137"/>
      <c r="G189" s="15"/>
    </row>
    <row r="190" spans="2:7" s="20" customFormat="1" ht="15" customHeight="1" x14ac:dyDescent="0.25">
      <c r="B190" s="41" t="s">
        <v>223</v>
      </c>
      <c r="C190" s="41" t="s">
        <v>224</v>
      </c>
      <c r="D190" s="38"/>
      <c r="E190" s="133"/>
      <c r="F190" s="137"/>
      <c r="G190" s="15"/>
    </row>
    <row r="191" spans="2:7" s="20" customFormat="1" ht="15" customHeight="1" x14ac:dyDescent="0.25">
      <c r="B191" s="41"/>
      <c r="C191" s="6"/>
      <c r="D191" s="15"/>
      <c r="E191" s="134"/>
      <c r="F191" s="137"/>
      <c r="G191" s="15"/>
    </row>
    <row r="192" spans="2:7" s="20" customFormat="1" ht="15" customHeight="1" x14ac:dyDescent="0.25">
      <c r="B192" s="41"/>
      <c r="C192" s="25" t="s">
        <v>225</v>
      </c>
      <c r="D192" s="15" t="s">
        <v>16</v>
      </c>
      <c r="E192" s="134"/>
      <c r="F192" s="135"/>
      <c r="G192" s="129" t="s">
        <v>165</v>
      </c>
    </row>
    <row r="193" spans="2:7" s="20" customFormat="1" ht="15" customHeight="1" x14ac:dyDescent="0.25">
      <c r="B193" s="41"/>
      <c r="C193" s="6"/>
      <c r="D193" s="46"/>
      <c r="E193" s="134"/>
      <c r="F193" s="137"/>
      <c r="G193" s="15"/>
    </row>
    <row r="194" spans="2:7" s="20" customFormat="1" ht="15" customHeight="1" x14ac:dyDescent="0.25">
      <c r="B194" s="41"/>
      <c r="C194" s="25" t="s">
        <v>226</v>
      </c>
      <c r="D194" s="15" t="s">
        <v>16</v>
      </c>
      <c r="E194" s="134"/>
      <c r="F194" s="135"/>
      <c r="G194" s="129" t="s">
        <v>165</v>
      </c>
    </row>
    <row r="195" spans="2:7" s="20" customFormat="1" ht="15" customHeight="1" x14ac:dyDescent="0.25">
      <c r="B195" s="41"/>
      <c r="C195" s="6"/>
      <c r="D195" s="46"/>
      <c r="E195" s="134"/>
      <c r="F195" s="137"/>
      <c r="G195" s="15"/>
    </row>
    <row r="196" spans="2:7" s="20" customFormat="1" ht="15" customHeight="1" x14ac:dyDescent="0.25">
      <c r="B196" s="41"/>
      <c r="C196" s="25" t="s">
        <v>227</v>
      </c>
      <c r="D196" s="15" t="s">
        <v>16</v>
      </c>
      <c r="E196" s="134"/>
      <c r="F196" s="135"/>
      <c r="G196" s="129" t="s">
        <v>165</v>
      </c>
    </row>
    <row r="197" spans="2:7" s="20" customFormat="1" ht="15" customHeight="1" x14ac:dyDescent="0.25">
      <c r="B197" s="41"/>
      <c r="C197" s="6"/>
      <c r="D197" s="46"/>
      <c r="E197" s="134"/>
      <c r="F197" s="137"/>
      <c r="G197" s="15"/>
    </row>
    <row r="198" spans="2:7" s="20" customFormat="1" ht="15" customHeight="1" x14ac:dyDescent="0.25">
      <c r="B198" s="41"/>
      <c r="C198" s="6"/>
      <c r="D198" s="46"/>
      <c r="E198" s="134"/>
      <c r="F198" s="137"/>
      <c r="G198" s="15"/>
    </row>
    <row r="199" spans="2:7" s="20" customFormat="1" ht="15" customHeight="1" x14ac:dyDescent="0.3">
      <c r="B199" s="173" t="s">
        <v>272</v>
      </c>
      <c r="C199" s="174"/>
      <c r="D199" s="174"/>
      <c r="E199" s="174"/>
      <c r="F199" s="175"/>
      <c r="G199" s="102"/>
    </row>
    <row r="200" spans="2:7" s="20" customFormat="1" x14ac:dyDescent="0.3">
      <c r="B200" s="136"/>
      <c r="C200" s="140"/>
      <c r="D200" s="141"/>
      <c r="E200" s="141"/>
      <c r="F200" s="138"/>
      <c r="G200" s="139"/>
    </row>
    <row r="201" spans="2:7" s="20" customFormat="1" x14ac:dyDescent="0.25">
      <c r="B201" s="56" t="s">
        <v>268</v>
      </c>
      <c r="C201" s="56" t="s">
        <v>284</v>
      </c>
      <c r="D201" s="41"/>
      <c r="E201" s="41"/>
      <c r="F201" s="130"/>
      <c r="G201" s="107"/>
    </row>
    <row r="202" spans="2:7" s="20" customFormat="1" x14ac:dyDescent="0.25">
      <c r="B202" s="41"/>
      <c r="C202" s="41"/>
      <c r="D202" s="41"/>
      <c r="E202" s="41"/>
      <c r="F202" s="130"/>
      <c r="G202" s="107"/>
    </row>
    <row r="203" spans="2:7" s="20" customFormat="1" ht="26.4" x14ac:dyDescent="0.3">
      <c r="B203" s="56" t="s">
        <v>253</v>
      </c>
      <c r="C203" s="56" t="s">
        <v>254</v>
      </c>
      <c r="D203" s="37" t="s">
        <v>191</v>
      </c>
      <c r="E203" s="37">
        <v>1</v>
      </c>
      <c r="F203" s="135"/>
      <c r="G203" s="117"/>
    </row>
    <row r="204" spans="2:7" s="20" customFormat="1" x14ac:dyDescent="0.25">
      <c r="B204" s="41"/>
      <c r="C204" s="41"/>
      <c r="D204" s="37"/>
      <c r="E204" s="37"/>
      <c r="F204" s="135"/>
      <c r="G204" s="107"/>
    </row>
    <row r="205" spans="2:7" s="20" customFormat="1" ht="26.4" x14ac:dyDescent="0.25">
      <c r="B205" s="56" t="s">
        <v>255</v>
      </c>
      <c r="C205" s="56" t="s">
        <v>256</v>
      </c>
      <c r="D205" s="37"/>
      <c r="E205" s="37"/>
      <c r="F205" s="135"/>
      <c r="G205" s="107"/>
    </row>
    <row r="206" spans="2:7" s="20" customFormat="1" x14ac:dyDescent="0.25">
      <c r="B206" s="41"/>
      <c r="C206" s="41"/>
      <c r="D206" s="37"/>
      <c r="E206" s="37"/>
      <c r="F206" s="135"/>
      <c r="G206" s="107"/>
    </row>
    <row r="207" spans="2:7" s="20" customFormat="1" ht="52.8" x14ac:dyDescent="0.3">
      <c r="B207" s="41"/>
      <c r="C207" s="41" t="s">
        <v>257</v>
      </c>
      <c r="D207" s="37" t="s">
        <v>12</v>
      </c>
      <c r="E207" s="37" t="s">
        <v>335</v>
      </c>
      <c r="F207" s="135"/>
      <c r="G207" s="117"/>
    </row>
    <row r="208" spans="2:7" s="20" customFormat="1" x14ac:dyDescent="0.25">
      <c r="B208" s="41"/>
      <c r="C208" s="41"/>
      <c r="D208" s="37"/>
      <c r="E208" s="37"/>
      <c r="F208" s="135"/>
      <c r="G208" s="107"/>
    </row>
    <row r="209" spans="2:7" s="20" customFormat="1" ht="39.6" x14ac:dyDescent="0.3">
      <c r="B209" s="41"/>
      <c r="C209" s="41" t="s">
        <v>258</v>
      </c>
      <c r="D209" s="37" t="s">
        <v>12</v>
      </c>
      <c r="E209" s="37" t="s">
        <v>335</v>
      </c>
      <c r="F209" s="135"/>
      <c r="G209" s="117"/>
    </row>
    <row r="210" spans="2:7" s="20" customFormat="1" x14ac:dyDescent="0.25">
      <c r="B210" s="41"/>
      <c r="C210" s="41"/>
      <c r="D210" s="37"/>
      <c r="E210" s="37"/>
      <c r="F210" s="135"/>
      <c r="G210" s="107"/>
    </row>
    <row r="211" spans="2:7" s="20" customFormat="1" x14ac:dyDescent="0.3">
      <c r="B211" s="41"/>
      <c r="C211" s="41" t="s">
        <v>259</v>
      </c>
      <c r="D211" s="37" t="s">
        <v>260</v>
      </c>
      <c r="E211" s="37" t="s">
        <v>328</v>
      </c>
      <c r="F211" s="135"/>
      <c r="G211" s="117"/>
    </row>
    <row r="212" spans="2:7" s="20" customFormat="1" x14ac:dyDescent="0.25">
      <c r="B212" s="41"/>
      <c r="C212" s="41"/>
      <c r="D212" s="37"/>
      <c r="E212" s="37"/>
      <c r="F212" s="135"/>
      <c r="G212" s="107"/>
    </row>
    <row r="213" spans="2:7" s="20" customFormat="1" x14ac:dyDescent="0.3">
      <c r="B213" s="41"/>
      <c r="C213" s="41" t="s">
        <v>261</v>
      </c>
      <c r="D213" s="37" t="s">
        <v>260</v>
      </c>
      <c r="E213" s="37" t="s">
        <v>327</v>
      </c>
      <c r="F213" s="135"/>
      <c r="G213" s="117"/>
    </row>
    <row r="214" spans="2:7" s="20" customFormat="1" x14ac:dyDescent="0.25">
      <c r="B214" s="41"/>
      <c r="C214" s="41"/>
      <c r="D214" s="37"/>
      <c r="E214" s="37"/>
      <c r="F214" s="135"/>
      <c r="G214" s="107"/>
    </row>
    <row r="215" spans="2:7" s="20" customFormat="1" ht="39.6" x14ac:dyDescent="0.3">
      <c r="B215" s="41"/>
      <c r="C215" s="41" t="s">
        <v>329</v>
      </c>
      <c r="D215" s="37" t="s">
        <v>12</v>
      </c>
      <c r="E215" s="37" t="s">
        <v>336</v>
      </c>
      <c r="F215" s="135"/>
      <c r="G215" s="117"/>
    </row>
    <row r="216" spans="2:7" s="20" customFormat="1" x14ac:dyDescent="0.25">
      <c r="B216" s="41"/>
      <c r="C216" s="41"/>
      <c r="D216" s="37"/>
      <c r="E216" s="37"/>
      <c r="F216" s="135"/>
      <c r="G216" s="107"/>
    </row>
    <row r="217" spans="2:7" s="20" customFormat="1" ht="66" x14ac:dyDescent="0.3">
      <c r="B217" s="41"/>
      <c r="C217" s="41" t="s">
        <v>262</v>
      </c>
      <c r="D217" s="37" t="s">
        <v>12</v>
      </c>
      <c r="E217" s="37" t="s">
        <v>335</v>
      </c>
      <c r="F217" s="135"/>
      <c r="G217" s="117"/>
    </row>
    <row r="218" spans="2:7" s="20" customFormat="1" x14ac:dyDescent="0.25">
      <c r="B218" s="41"/>
      <c r="C218" s="41"/>
      <c r="D218" s="37"/>
      <c r="E218" s="37"/>
      <c r="F218" s="135"/>
      <c r="G218" s="107"/>
    </row>
    <row r="219" spans="2:7" s="20" customFormat="1" ht="26.4" x14ac:dyDescent="0.25">
      <c r="B219" s="56" t="s">
        <v>263</v>
      </c>
      <c r="C219" s="56" t="s">
        <v>264</v>
      </c>
      <c r="D219" s="37"/>
      <c r="E219" s="37"/>
      <c r="F219" s="135"/>
      <c r="G219" s="107"/>
    </row>
    <row r="220" spans="2:7" s="20" customFormat="1" x14ac:dyDescent="0.25">
      <c r="B220" s="41"/>
      <c r="C220" s="41"/>
      <c r="D220" s="37"/>
      <c r="E220" s="37"/>
      <c r="F220" s="135"/>
      <c r="G220" s="107"/>
    </row>
    <row r="221" spans="2:7" s="20" customFormat="1" ht="26.4" x14ac:dyDescent="0.3">
      <c r="B221" s="41"/>
      <c r="C221" s="41" t="s">
        <v>265</v>
      </c>
      <c r="D221" s="37" t="s">
        <v>6</v>
      </c>
      <c r="E221" s="37" t="s">
        <v>337</v>
      </c>
      <c r="F221" s="135"/>
      <c r="G221" s="117"/>
    </row>
    <row r="222" spans="2:7" s="20" customFormat="1" x14ac:dyDescent="0.25">
      <c r="B222" s="41"/>
      <c r="C222" s="41"/>
      <c r="D222" s="37"/>
      <c r="E222" s="37"/>
      <c r="F222" s="135"/>
      <c r="G222" s="107"/>
    </row>
    <row r="223" spans="2:7" s="20" customFormat="1" x14ac:dyDescent="0.25">
      <c r="B223" s="41"/>
      <c r="C223" s="41"/>
      <c r="D223" s="37"/>
      <c r="E223" s="37"/>
      <c r="F223" s="135"/>
      <c r="G223" s="107"/>
    </row>
    <row r="224" spans="2:7" s="20" customFormat="1" ht="26.4" x14ac:dyDescent="0.25">
      <c r="B224" s="56" t="s">
        <v>266</v>
      </c>
      <c r="C224" s="56" t="s">
        <v>267</v>
      </c>
      <c r="D224" s="37"/>
      <c r="E224" s="37"/>
      <c r="F224" s="135"/>
      <c r="G224" s="107"/>
    </row>
    <row r="225" spans="1:7" s="20" customFormat="1" x14ac:dyDescent="0.25">
      <c r="B225" s="41"/>
      <c r="C225" s="41"/>
      <c r="D225" s="41"/>
      <c r="E225" s="41"/>
      <c r="F225" s="130"/>
      <c r="G225" s="107"/>
    </row>
    <row r="226" spans="1:7" s="20" customFormat="1" ht="26.4" x14ac:dyDescent="0.3">
      <c r="B226" s="7"/>
      <c r="C226" s="41" t="s">
        <v>269</v>
      </c>
      <c r="D226" s="37" t="s">
        <v>12</v>
      </c>
      <c r="E226" s="37" t="s">
        <v>335</v>
      </c>
      <c r="F226" s="135"/>
      <c r="G226" s="117"/>
    </row>
    <row r="227" spans="1:7" s="20" customFormat="1" x14ac:dyDescent="0.25">
      <c r="B227" s="7"/>
      <c r="C227" s="41"/>
      <c r="D227" s="37"/>
      <c r="E227" s="37"/>
      <c r="F227" s="93"/>
      <c r="G227" s="107"/>
    </row>
    <row r="228" spans="1:7" s="20" customFormat="1" x14ac:dyDescent="0.3">
      <c r="B228" s="7"/>
      <c r="C228" s="41" t="s">
        <v>270</v>
      </c>
      <c r="D228" s="37" t="s">
        <v>12</v>
      </c>
      <c r="E228" s="37" t="s">
        <v>335</v>
      </c>
      <c r="F228" s="135"/>
      <c r="G228" s="117"/>
    </row>
    <row r="229" spans="1:7" s="20" customFormat="1" x14ac:dyDescent="0.3">
      <c r="B229" s="7"/>
      <c r="C229" s="41"/>
      <c r="D229" s="37"/>
      <c r="E229" s="37"/>
      <c r="F229" s="93"/>
      <c r="G229" s="95"/>
    </row>
    <row r="230" spans="1:7" s="20" customFormat="1" ht="12" customHeight="1" x14ac:dyDescent="0.3">
      <c r="A230" s="20">
        <v>2144</v>
      </c>
      <c r="B230" s="41"/>
      <c r="C230" s="25"/>
      <c r="D230" s="25"/>
      <c r="E230" s="29"/>
      <c r="F230" s="25"/>
      <c r="G230" s="92"/>
    </row>
    <row r="231" spans="1:7" s="20" customFormat="1" ht="24" customHeight="1" x14ac:dyDescent="0.3">
      <c r="A231" s="20">
        <v>2145</v>
      </c>
      <c r="B231" s="173" t="s">
        <v>272</v>
      </c>
      <c r="C231" s="174"/>
      <c r="D231" s="174"/>
      <c r="E231" s="174"/>
      <c r="F231" s="175"/>
      <c r="G231" s="102"/>
    </row>
    <row r="239" spans="1:7" x14ac:dyDescent="0.3">
      <c r="C239" s="65" t="s">
        <v>315</v>
      </c>
    </row>
  </sheetData>
  <mergeCells count="6">
    <mergeCell ref="B231:F231"/>
    <mergeCell ref="E4:G4"/>
    <mergeCell ref="B41:F41"/>
    <mergeCell ref="B59:F59"/>
    <mergeCell ref="B112:F112"/>
    <mergeCell ref="B199:F199"/>
  </mergeCells>
  <hyperlinks>
    <hyperlink ref="C29" location="'B12.01(b)(i)'!A1" display="(i) Payment of stipends to members of the PLC for attending meetings" xr:uid="{00000000-0004-0000-0D00-000000000000}"/>
    <hyperlink ref="C46" location="'B13.01(a)'!A1" display="(a) Fixed obligations" xr:uid="{00000000-0004-0000-0D00-000004000000}"/>
    <hyperlink ref="C47" location="'B13.01(b)'!A1" display="(b) Value-related obligations" xr:uid="{00000000-0004-0000-0D00-000005000000}"/>
    <hyperlink ref="C49" location="'B13.01(c)(i)'!A1" display="(i) During start-up period (From contract Commencement Date to Commencement of the Works)" xr:uid="{00000000-0004-0000-0D00-000006000000}"/>
    <hyperlink ref="C50" location="'B13.01(c)(ii)'!A1" display="(ii) During construction period (From Commencement of the Works to Due Completion Date)" xr:uid="{00000000-0004-0000-0D00-000007000000}"/>
    <hyperlink ref="C23" location="'SCHEDULE A - GENERAL'!A1" display="(a) Contractor’s obligation in terms of community / stakeholder liaison" xr:uid="{A263FDD0-F8C8-428D-BA33-EE3FBB77E133}"/>
    <hyperlink ref="C12" location="'SCHEDULE A - GENERAL'!A1" display="(a) Contractor’s obligation in terms of community / stakeholder liaison" xr:uid="{AEB607A3-4C0B-426E-BCAC-2C2E267FE622}"/>
    <hyperlink ref="C19" location="'SCHEDULE A - GENERAL'!A1" display="(a) Contractor’s obligation in terms of community / stakeholder liaison" xr:uid="{A8936CE4-0543-4B12-8064-972ECF69E500}"/>
    <hyperlink ref="C53" location="'SCHEDULE A - GENERAL'!A1" display="(a) Contractor’s obligation in terms of community / stakeholder liaison" xr:uid="{3896B380-A5BA-40FD-B30F-DE0B80A29E02}"/>
    <hyperlink ref="C57" location="'B13.01(b)'!A1" display="(b) Value-related obligations" xr:uid="{2D777632-4D8C-4FBF-8E84-DD2D74F1AE60}"/>
    <hyperlink ref="C117" location="'14.02(a)(i)'!A1" display="(i) Office swivel chair" xr:uid="{49517592-4A5F-4118-8820-A21C904A8888}"/>
    <hyperlink ref="C129" location="'14.02(a)(i)'!A1" display="(i) Office swivel chair" xr:uid="{2611F5B9-6AF4-4A3F-A29F-18BA15B74C8C}"/>
    <hyperlink ref="C141" location="'14.02(a)(i)'!A1" display="(i) Office swivel chair" xr:uid="{659A02A9-D9E8-4E97-BB18-C85859A94B31}"/>
    <hyperlink ref="C153" location="'14.02(a)(i)'!A1" display="(i) Office swivel chair" xr:uid="{3FFCE98B-B93A-4192-946B-FDDA0E14645A}"/>
    <hyperlink ref="C191" location="'14.02(a)(i)'!A1" display="(i) Office swivel chair" xr:uid="{0231A3E2-E0EC-47F2-AA34-FD536B0340FB}"/>
  </hyperlinks>
  <printOptions horizontalCentered="1"/>
  <pageMargins left="0.27559055118110237" right="0.27559055118110237" top="0.47244094488188981" bottom="0.39370078740157483" header="0.31496062992125984" footer="0.31496062992125984"/>
  <pageSetup paperSize="9" fitToHeight="0" orientation="landscape" r:id="rId1"/>
  <headerFooter scaleWithDoc="0"/>
  <rowBreaks count="8" manualBreakCount="8">
    <brk id="16" min="1" max="6" man="1"/>
    <brk id="41" min="1" max="6" man="1"/>
    <brk id="59" min="1" max="6" man="1"/>
    <brk id="112" min="1" max="6" man="1"/>
    <brk id="140" min="1" max="6" man="1"/>
    <brk id="170" min="1" max="6" man="1"/>
    <brk id="199" min="1" max="6" man="1"/>
    <brk id="218" min="1" max="6" man="1"/>
  </rowBreaks>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C000"/>
    <pageSetUpPr fitToPage="1"/>
  </sheetPr>
  <dimension ref="A1:K224"/>
  <sheetViews>
    <sheetView showGridLines="0" tabSelected="1" view="pageBreakPreview" topLeftCell="B1" zoomScale="120" zoomScaleNormal="85" zoomScaleSheetLayoutView="120" workbookViewId="0">
      <pane ySplit="5" topLeftCell="A225" activePane="bottomLeft" state="frozen"/>
      <selection activeCell="D40" sqref="D40"/>
      <selection pane="bottomLeft" activeCell="C9" sqref="C9"/>
    </sheetView>
  </sheetViews>
  <sheetFormatPr defaultColWidth="9.109375" defaultRowHeight="13.2" x14ac:dyDescent="0.3"/>
  <cols>
    <col min="1" max="1" width="5.44140625" style="65" hidden="1" customWidth="1"/>
    <col min="2" max="2" width="10.5546875" style="65" customWidth="1"/>
    <col min="3" max="3" width="56.109375" style="65" customWidth="1"/>
    <col min="4" max="4" width="9.33203125" style="65" customWidth="1"/>
    <col min="5" max="6" width="14.6640625" style="65" customWidth="1"/>
    <col min="7" max="7" width="23.6640625" style="121" customWidth="1"/>
    <col min="8" max="8" width="41.6640625" style="65" customWidth="1"/>
    <col min="9" max="9" width="9.5546875" style="65" bestFit="1" customWidth="1"/>
    <col min="10" max="11" width="12.88671875" style="65" bestFit="1" customWidth="1"/>
    <col min="12" max="16384" width="9.109375" style="65"/>
  </cols>
  <sheetData>
    <row r="1" spans="1:7" s="18" customFormat="1" x14ac:dyDescent="0.3">
      <c r="A1" s="18" t="s">
        <v>0</v>
      </c>
      <c r="B1" s="7" t="str">
        <f>'SCHEDULE A - GENERAL'!B1</f>
        <v>T07/2027</v>
      </c>
      <c r="C1" s="18" t="s">
        <v>325</v>
      </c>
      <c r="G1" s="153"/>
    </row>
    <row r="2" spans="1:7" s="17" customFormat="1" x14ac:dyDescent="0.3">
      <c r="B2" s="7" t="s">
        <v>18</v>
      </c>
      <c r="G2" s="88"/>
    </row>
    <row r="3" spans="1:7" s="17" customFormat="1" x14ac:dyDescent="0.3">
      <c r="B3" s="7"/>
      <c r="G3" s="88"/>
    </row>
    <row r="4" spans="1:7" s="17" customFormat="1" x14ac:dyDescent="0.25">
      <c r="B4" s="18"/>
      <c r="C4" s="18"/>
      <c r="D4" s="18"/>
      <c r="E4" s="172" t="s">
        <v>338</v>
      </c>
      <c r="F4" s="172"/>
      <c r="G4" s="172"/>
    </row>
    <row r="5" spans="1:7" s="20" customFormat="1" x14ac:dyDescent="0.3">
      <c r="B5" s="21" t="s">
        <v>33</v>
      </c>
      <c r="C5" s="21" t="s">
        <v>1</v>
      </c>
      <c r="D5" s="21" t="s">
        <v>2</v>
      </c>
      <c r="E5" s="22" t="s">
        <v>3</v>
      </c>
      <c r="F5" s="22" t="s">
        <v>4</v>
      </c>
      <c r="G5" s="89" t="s">
        <v>43</v>
      </c>
    </row>
    <row r="6" spans="1:7" s="20" customFormat="1" ht="19.8" customHeight="1" x14ac:dyDescent="0.25">
      <c r="A6" s="20">
        <v>2266</v>
      </c>
      <c r="B6" s="145">
        <v>1500</v>
      </c>
      <c r="C6" s="66" t="s">
        <v>285</v>
      </c>
      <c r="D6" s="55"/>
      <c r="E6" s="90"/>
      <c r="F6" s="90"/>
      <c r="G6" s="91"/>
    </row>
    <row r="7" spans="1:7" s="20" customFormat="1" x14ac:dyDescent="0.25">
      <c r="B7" s="23"/>
      <c r="C7" s="24"/>
      <c r="D7" s="38"/>
      <c r="E7" s="25"/>
      <c r="F7" s="29"/>
      <c r="G7" s="92"/>
    </row>
    <row r="8" spans="1:7" s="20" customFormat="1" x14ac:dyDescent="0.25">
      <c r="B8" s="143">
        <v>15.01</v>
      </c>
      <c r="C8" s="5" t="s">
        <v>273</v>
      </c>
      <c r="D8" s="15" t="s">
        <v>6</v>
      </c>
      <c r="E8" s="98">
        <v>1.5</v>
      </c>
      <c r="F8" s="94"/>
      <c r="G8" s="94"/>
    </row>
    <row r="9" spans="1:7" s="20" customFormat="1" x14ac:dyDescent="0.25">
      <c r="A9" s="20">
        <v>2269</v>
      </c>
      <c r="B9" s="143"/>
      <c r="C9" s="5"/>
      <c r="D9" s="15"/>
      <c r="E9" s="38"/>
      <c r="F9" s="94"/>
      <c r="G9" s="94"/>
    </row>
    <row r="10" spans="1:7" s="20" customFormat="1" x14ac:dyDescent="0.25">
      <c r="A10" s="20">
        <v>2272</v>
      </c>
      <c r="B10" s="143" t="s">
        <v>104</v>
      </c>
      <c r="C10" s="5" t="s">
        <v>105</v>
      </c>
      <c r="D10" s="15"/>
      <c r="E10" s="96"/>
      <c r="F10" s="94"/>
      <c r="G10" s="94"/>
    </row>
    <row r="11" spans="1:7" s="20" customFormat="1" x14ac:dyDescent="0.25">
      <c r="A11" s="20">
        <v>2273</v>
      </c>
      <c r="B11" s="143"/>
      <c r="C11" s="5"/>
      <c r="D11" s="15"/>
      <c r="E11" s="96"/>
      <c r="F11" s="94"/>
      <c r="G11" s="94"/>
    </row>
    <row r="12" spans="1:7" s="20" customFormat="1" x14ac:dyDescent="0.25">
      <c r="B12" s="143"/>
      <c r="C12" s="5" t="s">
        <v>274</v>
      </c>
      <c r="D12" s="15" t="s">
        <v>16</v>
      </c>
      <c r="E12" s="97"/>
      <c r="F12" s="94"/>
      <c r="G12" s="94" t="s">
        <v>165</v>
      </c>
    </row>
    <row r="13" spans="1:7" s="20" customFormat="1" x14ac:dyDescent="0.25">
      <c r="B13" s="143"/>
      <c r="C13" s="5"/>
      <c r="D13" s="15"/>
      <c r="E13" s="94"/>
      <c r="F13" s="94"/>
      <c r="G13" s="94"/>
    </row>
    <row r="14" spans="1:7" s="20" customFormat="1" x14ac:dyDescent="0.25">
      <c r="A14" s="20">
        <v>2274</v>
      </c>
      <c r="B14" s="143" t="s">
        <v>20</v>
      </c>
      <c r="C14" s="27" t="s">
        <v>21</v>
      </c>
      <c r="D14" s="26"/>
      <c r="E14" s="31"/>
      <c r="F14" s="94"/>
      <c r="G14" s="94"/>
    </row>
    <row r="15" spans="1:7" s="20" customFormat="1" x14ac:dyDescent="0.25">
      <c r="A15" s="20">
        <v>2277</v>
      </c>
      <c r="B15" s="26"/>
      <c r="C15" s="28" t="s">
        <v>106</v>
      </c>
      <c r="D15" s="29" t="s">
        <v>117</v>
      </c>
      <c r="E15" s="98">
        <v>66</v>
      </c>
      <c r="F15" s="94"/>
      <c r="G15" s="94"/>
    </row>
    <row r="16" spans="1:7" s="20" customFormat="1" x14ac:dyDescent="0.25">
      <c r="A16" s="20">
        <v>2278</v>
      </c>
      <c r="B16" s="26"/>
      <c r="C16" s="28"/>
      <c r="D16" s="29"/>
      <c r="E16" s="98"/>
      <c r="F16" s="94"/>
      <c r="G16" s="94"/>
    </row>
    <row r="17" spans="1:7" s="20" customFormat="1" x14ac:dyDescent="0.25">
      <c r="A17" s="20">
        <v>2280</v>
      </c>
      <c r="B17" s="26"/>
      <c r="C17" s="28" t="s">
        <v>107</v>
      </c>
      <c r="D17" s="29" t="s">
        <v>12</v>
      </c>
      <c r="E17" s="99">
        <v>2</v>
      </c>
      <c r="F17" s="94"/>
      <c r="G17" s="94"/>
    </row>
    <row r="18" spans="1:7" s="20" customFormat="1" x14ac:dyDescent="0.25">
      <c r="A18" s="20">
        <v>2281</v>
      </c>
      <c r="B18" s="26"/>
      <c r="C18" s="28"/>
      <c r="D18" s="29"/>
      <c r="E18" s="98"/>
      <c r="F18" s="94"/>
      <c r="G18" s="94"/>
    </row>
    <row r="19" spans="1:7" s="20" customFormat="1" x14ac:dyDescent="0.25">
      <c r="A19" s="20">
        <v>2282</v>
      </c>
      <c r="B19" s="26"/>
      <c r="C19" s="28" t="s">
        <v>108</v>
      </c>
      <c r="D19" s="29" t="s">
        <v>12</v>
      </c>
      <c r="E19" s="98">
        <v>4</v>
      </c>
      <c r="F19" s="94"/>
      <c r="G19" s="94"/>
    </row>
    <row r="20" spans="1:7" s="20" customFormat="1" x14ac:dyDescent="0.25">
      <c r="A20" s="20">
        <v>2283</v>
      </c>
      <c r="B20" s="26"/>
      <c r="C20" s="28"/>
      <c r="D20" s="29"/>
      <c r="E20" s="98"/>
      <c r="F20" s="94"/>
      <c r="G20" s="94"/>
    </row>
    <row r="21" spans="1:7" s="20" customFormat="1" x14ac:dyDescent="0.25">
      <c r="B21" s="26"/>
      <c r="C21" s="28" t="s">
        <v>109</v>
      </c>
      <c r="D21" s="29" t="s">
        <v>12</v>
      </c>
      <c r="E21" s="98"/>
      <c r="F21" s="94"/>
      <c r="G21" s="94" t="s">
        <v>165</v>
      </c>
    </row>
    <row r="22" spans="1:7" s="20" customFormat="1" x14ac:dyDescent="0.25">
      <c r="A22" s="20">
        <v>2284</v>
      </c>
      <c r="B22" s="26"/>
      <c r="C22" s="28"/>
      <c r="D22" s="29"/>
      <c r="E22" s="98"/>
      <c r="F22" s="94"/>
      <c r="G22" s="94"/>
    </row>
    <row r="23" spans="1:7" s="20" customFormat="1" ht="26.4" x14ac:dyDescent="0.25">
      <c r="B23" s="26"/>
      <c r="C23" s="28" t="s">
        <v>110</v>
      </c>
      <c r="D23" s="29" t="s">
        <v>12</v>
      </c>
      <c r="E23" s="98">
        <v>6</v>
      </c>
      <c r="F23" s="134"/>
      <c r="G23" s="134"/>
    </row>
    <row r="24" spans="1:7" s="20" customFormat="1" x14ac:dyDescent="0.25">
      <c r="B24" s="26"/>
      <c r="C24" s="28"/>
      <c r="D24" s="29"/>
      <c r="E24" s="98"/>
      <c r="F24" s="94"/>
      <c r="G24" s="94"/>
    </row>
    <row r="25" spans="1:7" s="20" customFormat="1" x14ac:dyDescent="0.25">
      <c r="B25" s="13"/>
      <c r="C25" s="28" t="s">
        <v>111</v>
      </c>
      <c r="D25" s="29"/>
      <c r="E25" s="98"/>
      <c r="F25" s="94"/>
      <c r="G25" s="94"/>
    </row>
    <row r="26" spans="1:7" s="20" customFormat="1" x14ac:dyDescent="0.25">
      <c r="B26" s="26"/>
      <c r="C26" s="30" t="s">
        <v>112</v>
      </c>
      <c r="D26" s="31" t="s">
        <v>12</v>
      </c>
      <c r="E26" s="100">
        <v>4</v>
      </c>
      <c r="F26" s="94"/>
      <c r="G26" s="94"/>
    </row>
    <row r="27" spans="1:7" s="20" customFormat="1" x14ac:dyDescent="0.25">
      <c r="B27" s="26"/>
      <c r="C27" s="30"/>
      <c r="D27" s="31"/>
      <c r="E27" s="100"/>
      <c r="F27" s="94"/>
      <c r="G27" s="94"/>
    </row>
    <row r="28" spans="1:7" s="20" customFormat="1" x14ac:dyDescent="0.25">
      <c r="B28" s="13"/>
      <c r="C28" s="28" t="s">
        <v>113</v>
      </c>
      <c r="D28" s="29" t="s">
        <v>12</v>
      </c>
      <c r="E28" s="98"/>
      <c r="F28" s="94"/>
      <c r="G28" s="94" t="s">
        <v>165</v>
      </c>
    </row>
    <row r="29" spans="1:7" s="20" customFormat="1" x14ac:dyDescent="0.25">
      <c r="B29" s="13"/>
      <c r="C29" s="28"/>
      <c r="D29" s="29"/>
      <c r="E29" s="98"/>
      <c r="F29" s="94"/>
      <c r="G29" s="94"/>
    </row>
    <row r="30" spans="1:7" s="20" customFormat="1" ht="26.4" x14ac:dyDescent="0.25">
      <c r="B30" s="13"/>
      <c r="C30" s="28" t="s">
        <v>114</v>
      </c>
      <c r="D30" s="29" t="s">
        <v>12</v>
      </c>
      <c r="E30" s="98"/>
      <c r="F30" s="94"/>
      <c r="G30" s="94" t="s">
        <v>165</v>
      </c>
    </row>
    <row r="31" spans="1:7" s="20" customFormat="1" x14ac:dyDescent="0.25">
      <c r="B31" s="13"/>
      <c r="C31" s="28"/>
      <c r="D31" s="29"/>
      <c r="E31" s="98"/>
      <c r="F31" s="94"/>
      <c r="G31" s="94"/>
    </row>
    <row r="32" spans="1:7" s="20" customFormat="1" x14ac:dyDescent="0.25">
      <c r="B32" s="26"/>
      <c r="C32" s="30" t="s">
        <v>115</v>
      </c>
      <c r="D32" s="31" t="s">
        <v>12</v>
      </c>
      <c r="E32" s="100">
        <v>5</v>
      </c>
      <c r="F32" s="94"/>
      <c r="G32" s="94"/>
    </row>
    <row r="33" spans="1:7" s="20" customFormat="1" x14ac:dyDescent="0.25">
      <c r="B33" s="26"/>
      <c r="C33" s="30"/>
      <c r="D33" s="31"/>
      <c r="E33" s="100"/>
      <c r="F33" s="94"/>
      <c r="G33" s="94"/>
    </row>
    <row r="34" spans="1:7" s="20" customFormat="1" x14ac:dyDescent="0.25">
      <c r="A34" s="20">
        <v>2303</v>
      </c>
      <c r="B34" s="143">
        <v>15.06</v>
      </c>
      <c r="C34" s="5" t="s">
        <v>116</v>
      </c>
      <c r="D34" s="15" t="s">
        <v>118</v>
      </c>
      <c r="E34" s="100">
        <v>50</v>
      </c>
      <c r="F34" s="94"/>
      <c r="G34" s="94"/>
    </row>
    <row r="35" spans="1:7" s="20" customFormat="1" ht="12.6" customHeight="1" x14ac:dyDescent="0.25">
      <c r="A35" s="20">
        <v>2304</v>
      </c>
      <c r="B35" s="143"/>
      <c r="C35" s="5"/>
      <c r="D35" s="15"/>
      <c r="E35" s="94"/>
      <c r="F35" s="94"/>
      <c r="G35" s="94"/>
    </row>
    <row r="36" spans="1:7" s="20" customFormat="1" ht="25.8" customHeight="1" x14ac:dyDescent="0.3">
      <c r="B36" s="173" t="s">
        <v>272</v>
      </c>
      <c r="C36" s="174"/>
      <c r="D36" s="174"/>
      <c r="E36" s="174"/>
      <c r="F36" s="175"/>
      <c r="G36" s="102"/>
    </row>
    <row r="37" spans="1:7" s="20" customFormat="1" x14ac:dyDescent="0.3">
      <c r="A37" s="20">
        <v>2314</v>
      </c>
      <c r="B37" s="25"/>
      <c r="C37" s="17"/>
      <c r="D37" s="19"/>
      <c r="E37" s="17"/>
      <c r="F37" s="19"/>
      <c r="G37" s="88"/>
    </row>
    <row r="38" spans="1:7" s="20" customFormat="1" x14ac:dyDescent="0.3">
      <c r="B38" s="32" t="s">
        <v>23</v>
      </c>
      <c r="C38" s="33" t="s">
        <v>286</v>
      </c>
      <c r="D38" s="34"/>
      <c r="E38" s="103"/>
      <c r="F38" s="104"/>
      <c r="G38" s="91"/>
    </row>
    <row r="39" spans="1:7" s="20" customFormat="1" x14ac:dyDescent="0.3">
      <c r="B39" s="35"/>
      <c r="C39" s="36"/>
      <c r="D39" s="37"/>
      <c r="E39" s="93"/>
      <c r="F39" s="105"/>
      <c r="G39" s="95"/>
    </row>
    <row r="40" spans="1:7" s="20" customFormat="1" x14ac:dyDescent="0.25">
      <c r="B40" s="13">
        <v>17.010000000000002</v>
      </c>
      <c r="C40" s="14" t="s">
        <v>63</v>
      </c>
      <c r="D40" s="15" t="s">
        <v>70</v>
      </c>
      <c r="E40" s="165">
        <v>1.133</v>
      </c>
      <c r="F40" s="94"/>
      <c r="G40" s="94"/>
    </row>
    <row r="41" spans="1:7" s="20" customFormat="1" x14ac:dyDescent="0.25">
      <c r="B41" s="13"/>
      <c r="C41" s="14"/>
      <c r="D41" s="15"/>
      <c r="E41" s="106"/>
      <c r="F41" s="94"/>
      <c r="G41" s="94"/>
    </row>
    <row r="42" spans="1:7" s="20" customFormat="1" x14ac:dyDescent="0.25">
      <c r="B42" s="13">
        <v>17.02</v>
      </c>
      <c r="C42" s="14" t="s">
        <v>64</v>
      </c>
      <c r="D42" s="15"/>
      <c r="E42" s="94"/>
      <c r="F42" s="94"/>
      <c r="G42" s="94"/>
    </row>
    <row r="43" spans="1:7" s="20" customFormat="1" x14ac:dyDescent="0.25">
      <c r="B43" s="13"/>
      <c r="C43" s="14" t="s">
        <v>65</v>
      </c>
      <c r="D43" s="15"/>
      <c r="E43" s="94"/>
      <c r="F43" s="94"/>
      <c r="G43" s="94"/>
    </row>
    <row r="44" spans="1:7" s="20" customFormat="1" x14ac:dyDescent="0.25">
      <c r="B44" s="13"/>
      <c r="C44" s="14"/>
      <c r="D44" s="15"/>
      <c r="E44" s="94"/>
      <c r="F44" s="94"/>
      <c r="G44" s="94"/>
    </row>
    <row r="45" spans="1:7" s="20" customFormat="1" x14ac:dyDescent="0.25">
      <c r="B45" s="13"/>
      <c r="C45" s="14" t="s">
        <v>66</v>
      </c>
      <c r="D45" s="15" t="s">
        <v>62</v>
      </c>
      <c r="E45" s="94"/>
      <c r="F45" s="94"/>
      <c r="G45" s="94" t="s">
        <v>165</v>
      </c>
    </row>
    <row r="46" spans="1:7" s="20" customFormat="1" x14ac:dyDescent="0.25">
      <c r="B46" s="13"/>
      <c r="C46" s="14" t="s">
        <v>67</v>
      </c>
      <c r="D46" s="15"/>
      <c r="E46" s="94"/>
      <c r="F46" s="94"/>
      <c r="G46" s="94"/>
    </row>
    <row r="47" spans="1:7" s="20" customFormat="1" x14ac:dyDescent="0.25">
      <c r="B47" s="13"/>
      <c r="C47" s="14"/>
      <c r="D47" s="15"/>
      <c r="E47" s="94"/>
      <c r="F47" s="94"/>
      <c r="G47" s="94"/>
    </row>
    <row r="48" spans="1:7" s="20" customFormat="1" x14ac:dyDescent="0.25">
      <c r="B48" s="13"/>
      <c r="C48" s="14" t="s">
        <v>68</v>
      </c>
      <c r="D48" s="15" t="s">
        <v>62</v>
      </c>
      <c r="E48" s="94"/>
      <c r="F48" s="94"/>
      <c r="G48" s="94" t="s">
        <v>165</v>
      </c>
    </row>
    <row r="49" spans="1:11" s="20" customFormat="1" x14ac:dyDescent="0.25">
      <c r="B49" s="13"/>
      <c r="C49" s="14" t="s">
        <v>69</v>
      </c>
      <c r="D49" s="15"/>
      <c r="E49" s="94"/>
      <c r="F49" s="94"/>
      <c r="G49" s="94"/>
    </row>
    <row r="50" spans="1:11" s="20" customFormat="1" x14ac:dyDescent="0.25">
      <c r="B50" s="13"/>
      <c r="C50" s="14"/>
      <c r="D50" s="15"/>
      <c r="E50" s="94"/>
      <c r="F50" s="94"/>
      <c r="G50" s="94"/>
    </row>
    <row r="51" spans="1:11" s="20" customFormat="1" x14ac:dyDescent="0.25">
      <c r="B51" s="13" t="s">
        <v>275</v>
      </c>
      <c r="C51" s="14" t="s">
        <v>24</v>
      </c>
      <c r="D51" s="15"/>
      <c r="E51" s="94"/>
      <c r="F51" s="15"/>
      <c r="G51" s="94"/>
    </row>
    <row r="52" spans="1:11" s="20" customFormat="1" x14ac:dyDescent="0.25">
      <c r="B52" s="13"/>
      <c r="C52" s="14"/>
      <c r="D52" s="15"/>
      <c r="E52" s="94"/>
      <c r="F52" s="15"/>
      <c r="G52" s="94"/>
    </row>
    <row r="53" spans="1:11" s="20" customFormat="1" x14ac:dyDescent="0.25">
      <c r="B53" s="13"/>
      <c r="C53" s="14" t="s">
        <v>276</v>
      </c>
      <c r="D53" s="15" t="s">
        <v>25</v>
      </c>
      <c r="E53" s="94">
        <v>5</v>
      </c>
      <c r="F53" s="94"/>
      <c r="G53" s="94"/>
    </row>
    <row r="54" spans="1:11" s="20" customFormat="1" x14ac:dyDescent="0.25">
      <c r="B54" s="13"/>
      <c r="C54" s="14"/>
      <c r="D54" s="15"/>
      <c r="E54" s="94"/>
      <c r="F54" s="15"/>
      <c r="G54" s="94"/>
    </row>
    <row r="55" spans="1:11" s="20" customFormat="1" x14ac:dyDescent="0.25">
      <c r="B55" s="13"/>
      <c r="C55" s="14" t="s">
        <v>277</v>
      </c>
      <c r="D55" s="15" t="s">
        <v>25</v>
      </c>
      <c r="E55" s="94">
        <v>10</v>
      </c>
      <c r="F55" s="94"/>
      <c r="G55" s="94"/>
    </row>
    <row r="56" spans="1:11" s="20" customFormat="1" x14ac:dyDescent="0.25">
      <c r="B56" s="13"/>
      <c r="C56" s="14"/>
      <c r="D56" s="15"/>
      <c r="E56" s="94"/>
      <c r="F56" s="15"/>
      <c r="G56" s="94"/>
    </row>
    <row r="57" spans="1:11" s="20" customFormat="1" ht="14.4" x14ac:dyDescent="0.25">
      <c r="B57" s="13" t="s">
        <v>278</v>
      </c>
      <c r="C57" s="14" t="s">
        <v>279</v>
      </c>
      <c r="D57" s="15" t="s">
        <v>28</v>
      </c>
      <c r="E57" s="94">
        <v>582</v>
      </c>
      <c r="F57" s="94"/>
      <c r="G57" s="94"/>
      <c r="H57" s="152"/>
      <c r="I57" s="176"/>
      <c r="J57" s="177"/>
      <c r="K57" s="177"/>
    </row>
    <row r="58" spans="1:11" s="20" customFormat="1" ht="14.4" x14ac:dyDescent="0.25">
      <c r="B58" s="13"/>
      <c r="C58" s="14"/>
      <c r="D58" s="15"/>
      <c r="E58" s="94"/>
      <c r="F58" s="15"/>
      <c r="G58" s="94"/>
      <c r="I58" s="176"/>
      <c r="J58" s="177"/>
      <c r="K58" s="177"/>
    </row>
    <row r="59" spans="1:11" s="20" customFormat="1" x14ac:dyDescent="0.3">
      <c r="A59" s="20">
        <v>2327</v>
      </c>
      <c r="B59" s="39"/>
      <c r="C59" s="40"/>
      <c r="D59" s="25"/>
      <c r="E59" s="25"/>
      <c r="F59" s="29"/>
      <c r="G59" s="92"/>
    </row>
    <row r="60" spans="1:11" s="20" customFormat="1" ht="24.6" customHeight="1" x14ac:dyDescent="0.3">
      <c r="A60" s="67"/>
      <c r="B60" s="173" t="s">
        <v>272</v>
      </c>
      <c r="C60" s="174"/>
      <c r="D60" s="174"/>
      <c r="E60" s="174"/>
      <c r="F60" s="175"/>
      <c r="G60" s="102"/>
    </row>
    <row r="61" spans="1:11" s="20" customFormat="1" x14ac:dyDescent="0.3">
      <c r="A61" s="20">
        <v>2329</v>
      </c>
      <c r="B61" s="25"/>
      <c r="C61" s="17"/>
      <c r="D61" s="19"/>
      <c r="E61" s="17"/>
      <c r="F61" s="19"/>
      <c r="G61" s="88"/>
    </row>
    <row r="62" spans="1:11" s="20" customFormat="1" x14ac:dyDescent="0.3">
      <c r="A62" s="20">
        <v>2330</v>
      </c>
      <c r="B62" s="32" t="s">
        <v>26</v>
      </c>
      <c r="C62" s="33" t="s">
        <v>287</v>
      </c>
      <c r="D62" s="34"/>
      <c r="E62" s="103"/>
      <c r="F62" s="104"/>
      <c r="G62" s="91"/>
    </row>
    <row r="63" spans="1:11" s="20" customFormat="1" x14ac:dyDescent="0.3">
      <c r="A63" s="20">
        <v>2331</v>
      </c>
      <c r="B63" s="41"/>
      <c r="C63" s="40"/>
      <c r="D63" s="25"/>
      <c r="E63" s="25"/>
      <c r="F63" s="29"/>
      <c r="G63" s="92"/>
    </row>
    <row r="64" spans="1:11" s="20" customFormat="1" x14ac:dyDescent="0.3">
      <c r="B64" s="41">
        <v>21.02</v>
      </c>
      <c r="C64" s="14" t="s">
        <v>305</v>
      </c>
      <c r="D64" s="37"/>
      <c r="E64" s="25"/>
      <c r="F64" s="25"/>
      <c r="G64" s="92"/>
    </row>
    <row r="65" spans="1:7" s="20" customFormat="1" ht="15.6" x14ac:dyDescent="0.25">
      <c r="A65" s="20">
        <v>2334</v>
      </c>
      <c r="B65" s="25"/>
      <c r="C65" s="9"/>
      <c r="D65" s="15" t="s">
        <v>71</v>
      </c>
      <c r="E65" s="45">
        <v>212</v>
      </c>
      <c r="F65" s="94"/>
      <c r="G65" s="94"/>
    </row>
    <row r="66" spans="1:7" s="20" customFormat="1" x14ac:dyDescent="0.25">
      <c r="B66" s="41">
        <v>21.03</v>
      </c>
      <c r="C66" s="9" t="s">
        <v>120</v>
      </c>
      <c r="D66" s="15"/>
      <c r="E66" s="94"/>
      <c r="F66" s="94"/>
      <c r="G66" s="94"/>
    </row>
    <row r="67" spans="1:7" s="20" customFormat="1" x14ac:dyDescent="0.25">
      <c r="B67" s="25"/>
      <c r="C67" s="9" t="s">
        <v>121</v>
      </c>
      <c r="D67" s="42"/>
      <c r="E67" s="94"/>
      <c r="F67" s="94"/>
      <c r="G67" s="94"/>
    </row>
    <row r="68" spans="1:7" s="20" customFormat="1" x14ac:dyDescent="0.25">
      <c r="B68" s="25"/>
      <c r="C68" s="9" t="s">
        <v>122</v>
      </c>
      <c r="D68" s="43"/>
      <c r="E68" s="94"/>
      <c r="F68" s="94"/>
      <c r="G68" s="94"/>
    </row>
    <row r="69" spans="1:7" s="20" customFormat="1" x14ac:dyDescent="0.25">
      <c r="B69" s="25"/>
      <c r="C69" s="9"/>
      <c r="D69" s="44"/>
      <c r="E69" s="94"/>
      <c r="F69" s="94"/>
      <c r="G69" s="94"/>
    </row>
    <row r="70" spans="1:7" s="20" customFormat="1" x14ac:dyDescent="0.25">
      <c r="B70" s="41"/>
      <c r="C70" s="9" t="s">
        <v>123</v>
      </c>
      <c r="D70" s="45" t="s">
        <v>25</v>
      </c>
      <c r="E70" s="45"/>
      <c r="F70" s="94"/>
      <c r="G70" s="94" t="s">
        <v>165</v>
      </c>
    </row>
    <row r="71" spans="1:7" s="20" customFormat="1" x14ac:dyDescent="0.25">
      <c r="B71" s="41"/>
      <c r="C71" s="9"/>
      <c r="D71" s="45"/>
      <c r="E71" s="45"/>
      <c r="F71" s="94"/>
      <c r="G71" s="94"/>
    </row>
    <row r="72" spans="1:7" s="20" customFormat="1" x14ac:dyDescent="0.25">
      <c r="A72" s="20">
        <v>2336</v>
      </c>
      <c r="B72" s="25"/>
      <c r="C72" s="9" t="s">
        <v>124</v>
      </c>
      <c r="D72" s="45" t="s">
        <v>25</v>
      </c>
      <c r="E72" s="45"/>
      <c r="F72" s="94"/>
      <c r="G72" s="94" t="s">
        <v>165</v>
      </c>
    </row>
    <row r="73" spans="1:7" s="20" customFormat="1" x14ac:dyDescent="0.25">
      <c r="B73" s="25"/>
      <c r="C73" s="40"/>
      <c r="D73" s="45"/>
      <c r="E73" s="45"/>
      <c r="F73" s="94"/>
      <c r="G73" s="94"/>
    </row>
    <row r="74" spans="1:7" s="20" customFormat="1" ht="26.4" x14ac:dyDescent="0.25">
      <c r="B74" s="41" t="s">
        <v>307</v>
      </c>
      <c r="C74" s="14" t="s">
        <v>308</v>
      </c>
      <c r="D74" s="15" t="s">
        <v>309</v>
      </c>
      <c r="E74" s="115">
        <v>0.75</v>
      </c>
      <c r="F74" s="94"/>
      <c r="G74" s="94"/>
    </row>
    <row r="75" spans="1:7" s="20" customFormat="1" x14ac:dyDescent="0.25">
      <c r="B75" s="25"/>
      <c r="C75" s="40"/>
      <c r="D75" s="45"/>
      <c r="E75" s="45"/>
      <c r="F75" s="94"/>
      <c r="G75" s="94"/>
    </row>
    <row r="76" spans="1:7" s="20" customFormat="1" x14ac:dyDescent="0.25">
      <c r="A76" s="20">
        <v>2337</v>
      </c>
      <c r="B76" s="41">
        <v>21.06</v>
      </c>
      <c r="C76" s="9" t="s">
        <v>304</v>
      </c>
      <c r="D76" s="45"/>
      <c r="E76" s="45"/>
      <c r="F76" s="94"/>
      <c r="G76" s="94"/>
    </row>
    <row r="77" spans="1:7" s="20" customFormat="1" x14ac:dyDescent="0.25">
      <c r="A77" s="20">
        <v>2338</v>
      </c>
      <c r="B77" s="41"/>
      <c r="C77" s="40" t="s">
        <v>125</v>
      </c>
      <c r="D77" s="45" t="s">
        <v>25</v>
      </c>
      <c r="E77" s="45"/>
      <c r="F77" s="94"/>
      <c r="G77" s="94" t="s">
        <v>165</v>
      </c>
    </row>
    <row r="78" spans="1:7" s="20" customFormat="1" x14ac:dyDescent="0.25">
      <c r="A78" s="20">
        <v>2339</v>
      </c>
      <c r="B78" s="41"/>
      <c r="C78" s="14"/>
      <c r="D78" s="45"/>
      <c r="E78" s="45"/>
      <c r="F78" s="94"/>
      <c r="G78" s="94"/>
    </row>
    <row r="79" spans="1:7" s="157" customFormat="1" x14ac:dyDescent="0.25">
      <c r="B79" s="41">
        <v>21.08</v>
      </c>
      <c r="C79" s="14" t="s">
        <v>27</v>
      </c>
      <c r="D79" s="45"/>
      <c r="E79" s="45"/>
      <c r="F79" s="94"/>
      <c r="G79" s="94"/>
    </row>
    <row r="80" spans="1:7" s="157" customFormat="1" x14ac:dyDescent="0.25">
      <c r="A80" s="157">
        <v>2341</v>
      </c>
      <c r="B80" s="25"/>
      <c r="C80" s="9"/>
      <c r="D80" s="45"/>
      <c r="E80" s="45"/>
      <c r="F80" s="94"/>
      <c r="G80" s="94"/>
    </row>
    <row r="81" spans="1:7" s="157" customFormat="1" ht="26.4" x14ac:dyDescent="0.25">
      <c r="A81" s="157">
        <v>2342</v>
      </c>
      <c r="B81" s="41"/>
      <c r="C81" s="9" t="s">
        <v>316</v>
      </c>
      <c r="D81" s="45"/>
      <c r="E81" s="45"/>
      <c r="F81" s="94"/>
      <c r="G81" s="94"/>
    </row>
    <row r="82" spans="1:7" s="157" customFormat="1" x14ac:dyDescent="0.25">
      <c r="A82" s="157">
        <v>2713</v>
      </c>
      <c r="B82" s="41"/>
      <c r="C82" s="40" t="s">
        <v>126</v>
      </c>
      <c r="D82" s="45" t="s">
        <v>22</v>
      </c>
      <c r="E82" s="45"/>
      <c r="F82" s="94"/>
      <c r="G82" s="94" t="s">
        <v>165</v>
      </c>
    </row>
    <row r="83" spans="1:7" s="157" customFormat="1" x14ac:dyDescent="0.25">
      <c r="B83" s="41"/>
      <c r="C83" s="40"/>
      <c r="D83" s="45"/>
      <c r="E83" s="45"/>
      <c r="F83" s="94"/>
      <c r="G83" s="94"/>
    </row>
    <row r="84" spans="1:7" s="157" customFormat="1" x14ac:dyDescent="0.25">
      <c r="B84" s="41">
        <v>21.09</v>
      </c>
      <c r="C84" s="14" t="s">
        <v>127</v>
      </c>
      <c r="D84" s="45"/>
      <c r="E84" s="45"/>
      <c r="F84" s="94"/>
      <c r="G84" s="94"/>
    </row>
    <row r="85" spans="1:7" s="157" customFormat="1" ht="15.6" x14ac:dyDescent="0.25">
      <c r="A85" s="157">
        <v>2348</v>
      </c>
      <c r="B85" s="25"/>
      <c r="C85" s="14" t="s">
        <v>128</v>
      </c>
      <c r="D85" s="45" t="s">
        <v>55</v>
      </c>
      <c r="E85" s="45"/>
      <c r="F85" s="94"/>
      <c r="G85" s="94" t="s">
        <v>165</v>
      </c>
    </row>
    <row r="86" spans="1:7" s="157" customFormat="1" x14ac:dyDescent="0.25">
      <c r="B86" s="25"/>
      <c r="C86" s="14"/>
      <c r="D86" s="45"/>
      <c r="E86" s="45"/>
      <c r="F86" s="108"/>
      <c r="G86" s="94"/>
    </row>
    <row r="87" spans="1:7" s="157" customFormat="1" x14ac:dyDescent="0.25">
      <c r="B87" s="41" t="s">
        <v>164</v>
      </c>
      <c r="C87" s="161" t="s">
        <v>163</v>
      </c>
      <c r="D87" s="45"/>
      <c r="E87" s="45"/>
      <c r="F87" s="94"/>
      <c r="G87" s="94"/>
    </row>
    <row r="88" spans="1:7" s="157" customFormat="1" x14ac:dyDescent="0.25">
      <c r="B88" s="41"/>
      <c r="C88" s="161" t="s">
        <v>162</v>
      </c>
      <c r="D88" s="162" t="s">
        <v>14</v>
      </c>
      <c r="E88" s="45"/>
      <c r="F88" s="94"/>
      <c r="G88" s="94" t="s">
        <v>165</v>
      </c>
    </row>
    <row r="89" spans="1:7" s="157" customFormat="1" x14ac:dyDescent="0.25">
      <c r="B89" s="25"/>
      <c r="C89" s="14"/>
      <c r="D89" s="45"/>
      <c r="E89" s="45"/>
      <c r="F89" s="108"/>
      <c r="G89" s="94"/>
    </row>
    <row r="90" spans="1:7" s="20" customFormat="1" ht="13.8" x14ac:dyDescent="0.25">
      <c r="A90" s="20">
        <v>2349</v>
      </c>
      <c r="B90" s="41"/>
      <c r="C90" s="12"/>
      <c r="D90" s="45"/>
      <c r="E90" s="45"/>
      <c r="F90" s="109"/>
      <c r="G90" s="94"/>
    </row>
    <row r="91" spans="1:7" s="20" customFormat="1" x14ac:dyDescent="0.25">
      <c r="A91" s="20">
        <v>2350</v>
      </c>
      <c r="B91" s="41">
        <v>21.12</v>
      </c>
      <c r="C91" s="40" t="s">
        <v>129</v>
      </c>
      <c r="D91" s="45"/>
      <c r="E91" s="45"/>
      <c r="F91" s="109"/>
      <c r="G91" s="94"/>
    </row>
    <row r="92" spans="1:7" s="20" customFormat="1" x14ac:dyDescent="0.25">
      <c r="B92" s="41"/>
      <c r="C92" s="14"/>
      <c r="D92" s="45"/>
      <c r="E92" s="45"/>
      <c r="F92" s="109"/>
      <c r="G92" s="94"/>
    </row>
    <row r="93" spans="1:7" s="20" customFormat="1" x14ac:dyDescent="0.25">
      <c r="A93" s="20">
        <v>2353</v>
      </c>
      <c r="B93" s="41"/>
      <c r="C93" s="14" t="s">
        <v>130</v>
      </c>
      <c r="D93" s="45" t="s">
        <v>54</v>
      </c>
      <c r="E93" s="45"/>
      <c r="F93" s="94"/>
      <c r="G93" s="94" t="s">
        <v>165</v>
      </c>
    </row>
    <row r="94" spans="1:7" s="20" customFormat="1" x14ac:dyDescent="0.25">
      <c r="B94" s="41"/>
      <c r="C94" s="40"/>
      <c r="D94" s="45"/>
      <c r="E94" s="45"/>
      <c r="F94" s="94"/>
      <c r="G94" s="94"/>
    </row>
    <row r="95" spans="1:7" s="20" customFormat="1" x14ac:dyDescent="0.25">
      <c r="A95" s="20">
        <v>2355</v>
      </c>
      <c r="B95" s="25"/>
      <c r="C95" s="40" t="s">
        <v>131</v>
      </c>
      <c r="D95" s="45" t="s">
        <v>54</v>
      </c>
      <c r="E95" s="45"/>
      <c r="F95" s="94"/>
      <c r="G95" s="94" t="s">
        <v>165</v>
      </c>
    </row>
    <row r="96" spans="1:7" s="20" customFormat="1" x14ac:dyDescent="0.25">
      <c r="A96" s="20">
        <v>2356</v>
      </c>
      <c r="B96" s="41"/>
      <c r="C96" s="9"/>
      <c r="D96" s="45"/>
      <c r="E96" s="45"/>
      <c r="F96" s="94"/>
      <c r="G96" s="94"/>
    </row>
    <row r="97" spans="1:8" s="20" customFormat="1" x14ac:dyDescent="0.25">
      <c r="A97" s="20">
        <v>2357</v>
      </c>
      <c r="B97" s="41"/>
      <c r="C97" s="40"/>
      <c r="D97" s="15"/>
      <c r="E97" s="94"/>
      <c r="F97" s="94"/>
      <c r="G97" s="94"/>
    </row>
    <row r="98" spans="1:8" s="17" customFormat="1" x14ac:dyDescent="0.25">
      <c r="B98" s="47" t="s">
        <v>119</v>
      </c>
      <c r="C98" s="9" t="s">
        <v>331</v>
      </c>
      <c r="D98" s="15"/>
      <c r="E98" s="163"/>
      <c r="F98" s="94" t="s">
        <v>51</v>
      </c>
      <c r="G98" s="94"/>
    </row>
    <row r="99" spans="1:8" s="17" customFormat="1" x14ac:dyDescent="0.25">
      <c r="B99" s="47"/>
      <c r="C99" s="9"/>
      <c r="D99" s="15"/>
      <c r="E99" s="110"/>
      <c r="F99" s="94"/>
      <c r="G99" s="94"/>
    </row>
    <row r="100" spans="1:8" s="17" customFormat="1" ht="15.6" x14ac:dyDescent="0.25">
      <c r="B100" s="47"/>
      <c r="C100" s="9" t="s">
        <v>132</v>
      </c>
      <c r="D100" s="45" t="s">
        <v>55</v>
      </c>
      <c r="E100" s="110">
        <f>(1.584*1133)</f>
        <v>1795</v>
      </c>
      <c r="F100" s="94"/>
      <c r="G100" s="94"/>
    </row>
    <row r="101" spans="1:8" s="17" customFormat="1" x14ac:dyDescent="0.25">
      <c r="B101" s="47"/>
      <c r="C101" s="9"/>
      <c r="D101" s="45"/>
      <c r="E101" s="110"/>
      <c r="F101" s="94"/>
      <c r="G101" s="94"/>
    </row>
    <row r="102" spans="1:8" s="17" customFormat="1" x14ac:dyDescent="0.25">
      <c r="B102" s="49" t="s">
        <v>332</v>
      </c>
      <c r="C102" s="51" t="s">
        <v>133</v>
      </c>
      <c r="D102" s="45"/>
      <c r="E102" s="110"/>
      <c r="F102" s="94"/>
      <c r="G102" s="94"/>
    </row>
    <row r="103" spans="1:8" s="17" customFormat="1" x14ac:dyDescent="0.25">
      <c r="B103" s="147"/>
      <c r="C103" s="166"/>
      <c r="D103" s="45"/>
      <c r="E103" s="110"/>
      <c r="F103" s="94"/>
      <c r="G103" s="94"/>
    </row>
    <row r="104" spans="1:8" s="17" customFormat="1" x14ac:dyDescent="0.25">
      <c r="B104" s="47"/>
      <c r="C104" s="50" t="s">
        <v>333</v>
      </c>
      <c r="D104" s="45" t="s">
        <v>25</v>
      </c>
      <c r="E104" s="45">
        <v>135</v>
      </c>
      <c r="F104" s="94"/>
      <c r="G104" s="95"/>
    </row>
    <row r="105" spans="1:8" s="17" customFormat="1" x14ac:dyDescent="0.25">
      <c r="B105" s="47"/>
      <c r="C105" s="50" t="s">
        <v>334</v>
      </c>
      <c r="D105" s="45" t="s">
        <v>25</v>
      </c>
      <c r="E105" s="45">
        <v>135</v>
      </c>
      <c r="F105" s="94"/>
      <c r="G105" s="95"/>
    </row>
    <row r="106" spans="1:8" s="17" customFormat="1" x14ac:dyDescent="0.25">
      <c r="B106" s="47"/>
      <c r="C106" s="50" t="s">
        <v>134</v>
      </c>
      <c r="D106" s="45"/>
      <c r="E106" s="45"/>
      <c r="F106" s="94"/>
      <c r="G106" s="95"/>
    </row>
    <row r="107" spans="1:8" s="17" customFormat="1" x14ac:dyDescent="0.25">
      <c r="B107" s="47"/>
      <c r="C107" s="9"/>
      <c r="D107" s="45"/>
      <c r="E107" s="110"/>
      <c r="F107" s="94"/>
      <c r="G107" s="94"/>
    </row>
    <row r="108" spans="1:8" s="17" customFormat="1" x14ac:dyDescent="0.25">
      <c r="B108" s="13" t="s">
        <v>330</v>
      </c>
      <c r="C108" s="14" t="s">
        <v>279</v>
      </c>
      <c r="D108" s="15" t="s">
        <v>28</v>
      </c>
      <c r="E108" s="94">
        <v>2387</v>
      </c>
      <c r="F108" s="94"/>
      <c r="G108" s="94"/>
      <c r="H108" s="167"/>
    </row>
    <row r="109" spans="1:8" s="17" customFormat="1" x14ac:dyDescent="0.25">
      <c r="B109" s="47"/>
      <c r="C109" s="9"/>
      <c r="D109" s="45"/>
      <c r="E109" s="110"/>
      <c r="F109" s="94"/>
      <c r="G109" s="94"/>
    </row>
    <row r="110" spans="1:8" s="17" customFormat="1" x14ac:dyDescent="0.25">
      <c r="B110" s="47"/>
      <c r="C110" s="9"/>
      <c r="D110" s="45"/>
      <c r="E110" s="110"/>
      <c r="F110" s="94"/>
      <c r="G110" s="94"/>
    </row>
    <row r="111" spans="1:8" s="20" customFormat="1" ht="24" customHeight="1" x14ac:dyDescent="0.3">
      <c r="A111" s="67"/>
      <c r="B111" s="168" t="s">
        <v>272</v>
      </c>
      <c r="C111" s="169"/>
      <c r="D111" s="170"/>
      <c r="E111" s="170"/>
      <c r="F111" s="171"/>
      <c r="G111" s="102"/>
    </row>
    <row r="112" spans="1:8" s="20" customFormat="1" x14ac:dyDescent="0.3">
      <c r="A112" s="20">
        <v>2404</v>
      </c>
      <c r="B112" s="48"/>
      <c r="C112" s="17"/>
      <c r="D112" s="19"/>
      <c r="E112" s="17"/>
      <c r="F112" s="17"/>
      <c r="G112" s="88"/>
    </row>
    <row r="113" spans="2:7" s="20" customFormat="1" x14ac:dyDescent="0.3">
      <c r="B113" s="32">
        <v>3100</v>
      </c>
      <c r="C113" s="33" t="s">
        <v>288</v>
      </c>
      <c r="D113" s="34"/>
      <c r="E113" s="103"/>
      <c r="F113" s="103"/>
      <c r="G113" s="91"/>
    </row>
    <row r="114" spans="2:7" s="20" customFormat="1" x14ac:dyDescent="0.3">
      <c r="B114" s="35"/>
      <c r="C114" s="36"/>
      <c r="D114" s="37"/>
      <c r="E114" s="93"/>
      <c r="F114" s="93"/>
      <c r="G114" s="95"/>
    </row>
    <row r="115" spans="2:7" s="20" customFormat="1" x14ac:dyDescent="0.25">
      <c r="B115" s="13">
        <v>31.01</v>
      </c>
      <c r="C115" s="14" t="s">
        <v>293</v>
      </c>
      <c r="D115" s="52" t="s">
        <v>25</v>
      </c>
      <c r="E115" s="45">
        <v>320</v>
      </c>
      <c r="F115" s="107"/>
      <c r="G115" s="94"/>
    </row>
    <row r="116" spans="2:7" s="20" customFormat="1" x14ac:dyDescent="0.25">
      <c r="B116" s="13"/>
      <c r="C116" s="14"/>
      <c r="D116" s="52"/>
      <c r="E116" s="45"/>
      <c r="F116" s="107"/>
      <c r="G116" s="94"/>
    </row>
    <row r="117" spans="2:7" s="20" customFormat="1" x14ac:dyDescent="0.25">
      <c r="B117" s="13">
        <v>31.03</v>
      </c>
      <c r="C117" s="14" t="s">
        <v>73</v>
      </c>
      <c r="D117" s="45" t="s">
        <v>75</v>
      </c>
      <c r="E117" s="111">
        <v>0.1</v>
      </c>
      <c r="F117" s="107"/>
      <c r="G117" s="94"/>
    </row>
    <row r="118" spans="2:7" s="20" customFormat="1" x14ac:dyDescent="0.25">
      <c r="B118" s="13"/>
      <c r="C118" s="14"/>
      <c r="D118" s="15"/>
      <c r="E118" s="94"/>
      <c r="F118" s="94"/>
      <c r="G118" s="94"/>
    </row>
    <row r="119" spans="2:7" s="20" customFormat="1" x14ac:dyDescent="0.25">
      <c r="B119" s="13"/>
      <c r="C119" s="14"/>
      <c r="D119" s="15"/>
      <c r="E119" s="94"/>
      <c r="F119" s="94"/>
      <c r="G119" s="94"/>
    </row>
    <row r="120" spans="2:7" s="20" customFormat="1" ht="30.6" customHeight="1" x14ac:dyDescent="0.3">
      <c r="B120" s="168" t="s">
        <v>272</v>
      </c>
      <c r="C120" s="169"/>
      <c r="D120" s="170"/>
      <c r="E120" s="170"/>
      <c r="F120" s="171"/>
      <c r="G120" s="102"/>
    </row>
    <row r="121" spans="2:7" s="20" customFormat="1" x14ac:dyDescent="0.25">
      <c r="B121" s="16"/>
      <c r="C121" s="14"/>
      <c r="D121" s="15"/>
      <c r="E121" s="113"/>
      <c r="F121" s="94"/>
      <c r="G121" s="94"/>
    </row>
    <row r="122" spans="2:7" s="20" customFormat="1" x14ac:dyDescent="0.25">
      <c r="B122" s="32">
        <v>3300</v>
      </c>
      <c r="C122" s="53" t="s">
        <v>289</v>
      </c>
      <c r="D122" s="54"/>
      <c r="E122" s="55"/>
      <c r="F122" s="114"/>
      <c r="G122" s="114"/>
    </row>
    <row r="123" spans="2:7" s="20" customFormat="1" x14ac:dyDescent="0.25">
      <c r="B123" s="41"/>
      <c r="C123" s="25"/>
      <c r="D123" s="44"/>
      <c r="E123" s="38"/>
      <c r="F123" s="107"/>
      <c r="G123" s="107"/>
    </row>
    <row r="124" spans="2:7" s="20" customFormat="1" x14ac:dyDescent="0.25">
      <c r="B124" s="56" t="s">
        <v>76</v>
      </c>
      <c r="C124" s="57" t="s">
        <v>81</v>
      </c>
      <c r="D124" s="42"/>
      <c r="E124" s="38"/>
      <c r="F124" s="107"/>
      <c r="G124" s="107"/>
    </row>
    <row r="125" spans="2:7" s="20" customFormat="1" x14ac:dyDescent="0.25">
      <c r="B125" s="41"/>
      <c r="C125" s="57" t="s">
        <v>82</v>
      </c>
      <c r="D125" s="42"/>
      <c r="E125" s="38"/>
      <c r="F125" s="107"/>
      <c r="G125" s="107"/>
    </row>
    <row r="126" spans="2:7" s="20" customFormat="1" x14ac:dyDescent="0.25">
      <c r="B126" s="41"/>
      <c r="C126" s="25"/>
      <c r="D126" s="42"/>
      <c r="E126" s="38"/>
      <c r="F126" s="107"/>
      <c r="G126" s="107"/>
    </row>
    <row r="127" spans="2:7" s="20" customFormat="1" x14ac:dyDescent="0.25">
      <c r="B127" s="41"/>
      <c r="C127" s="25" t="s">
        <v>317</v>
      </c>
      <c r="D127" s="45" t="s">
        <v>25</v>
      </c>
      <c r="E127" s="115"/>
      <c r="F127" s="107"/>
      <c r="G127" s="94" t="s">
        <v>74</v>
      </c>
    </row>
    <row r="128" spans="2:7" s="20" customFormat="1" x14ac:dyDescent="0.25">
      <c r="B128" s="41"/>
      <c r="C128" s="25"/>
      <c r="D128" s="45"/>
      <c r="E128" s="45"/>
      <c r="F128" s="107"/>
      <c r="G128" s="94"/>
    </row>
    <row r="129" spans="1:9" s="20" customFormat="1" x14ac:dyDescent="0.25">
      <c r="B129" s="41">
        <v>33.04</v>
      </c>
      <c r="C129" s="57" t="s">
        <v>83</v>
      </c>
      <c r="D129" s="45"/>
      <c r="E129" s="45"/>
      <c r="F129" s="94"/>
      <c r="G129" s="94"/>
    </row>
    <row r="130" spans="1:9" s="20" customFormat="1" x14ac:dyDescent="0.25">
      <c r="B130" s="41"/>
      <c r="C130" s="57" t="s">
        <v>84</v>
      </c>
      <c r="D130" s="45"/>
      <c r="E130" s="45"/>
      <c r="F130" s="94"/>
      <c r="G130" s="94"/>
    </row>
    <row r="131" spans="1:9" s="20" customFormat="1" ht="28.2" customHeight="1" x14ac:dyDescent="0.25">
      <c r="B131" s="41"/>
      <c r="C131" s="25" t="s">
        <v>318</v>
      </c>
      <c r="D131" s="45" t="s">
        <v>25</v>
      </c>
      <c r="E131" s="116">
        <f>(1133*6.3*0.3)*0.8</f>
        <v>1713.096</v>
      </c>
      <c r="F131" s="94"/>
      <c r="G131" s="94"/>
    </row>
    <row r="132" spans="1:9" s="20" customFormat="1" x14ac:dyDescent="0.25">
      <c r="B132" s="41"/>
      <c r="C132" s="25" t="s">
        <v>90</v>
      </c>
      <c r="D132" s="45" t="s">
        <v>25</v>
      </c>
      <c r="E132" s="116">
        <f>(1133*6.3*0.3*0.1)</f>
        <v>214.137</v>
      </c>
      <c r="F132" s="94"/>
      <c r="G132" s="94"/>
    </row>
    <row r="133" spans="1:9" s="20" customFormat="1" x14ac:dyDescent="0.25">
      <c r="B133" s="41"/>
      <c r="C133" s="25" t="s">
        <v>91</v>
      </c>
      <c r="D133" s="45" t="s">
        <v>25</v>
      </c>
      <c r="E133" s="116">
        <f>(1133*6.3*0.3*0.1)</f>
        <v>214.137</v>
      </c>
      <c r="F133" s="94"/>
      <c r="G133" s="94"/>
      <c r="I133" s="69"/>
    </row>
    <row r="134" spans="1:9" s="20" customFormat="1" x14ac:dyDescent="0.25">
      <c r="B134" s="41"/>
      <c r="C134" s="25"/>
      <c r="D134" s="45"/>
      <c r="E134" s="111"/>
      <c r="F134" s="94"/>
      <c r="G134" s="94"/>
      <c r="H134" s="69"/>
      <c r="I134" s="69"/>
    </row>
    <row r="135" spans="1:9" s="20" customFormat="1" x14ac:dyDescent="0.25">
      <c r="A135" s="20">
        <v>2407</v>
      </c>
      <c r="B135" s="41" t="s">
        <v>93</v>
      </c>
      <c r="C135" s="41" t="s">
        <v>85</v>
      </c>
      <c r="D135" s="29"/>
      <c r="E135" s="98"/>
      <c r="F135" s="98"/>
      <c r="G135" s="94"/>
    </row>
    <row r="136" spans="1:9" s="20" customFormat="1" ht="15.6" x14ac:dyDescent="0.25">
      <c r="A136" s="20">
        <v>2408</v>
      </c>
      <c r="C136" s="6" t="s">
        <v>92</v>
      </c>
      <c r="D136" s="29" t="s">
        <v>56</v>
      </c>
      <c r="E136" s="98">
        <f>(1133*6.3*0.15)</f>
        <v>1070.69</v>
      </c>
      <c r="F136" s="98"/>
      <c r="G136" s="94"/>
      <c r="I136" s="69"/>
    </row>
    <row r="137" spans="1:9" s="20" customFormat="1" x14ac:dyDescent="0.25">
      <c r="B137" s="41"/>
      <c r="C137" s="25" t="s">
        <v>319</v>
      </c>
      <c r="D137" s="29"/>
      <c r="E137" s="98"/>
      <c r="F137" s="98"/>
      <c r="G137" s="94"/>
    </row>
    <row r="138" spans="1:9" s="20" customFormat="1" x14ac:dyDescent="0.25">
      <c r="A138" s="20">
        <v>2410</v>
      </c>
      <c r="B138" s="41"/>
      <c r="C138" s="41"/>
      <c r="D138" s="29"/>
      <c r="E138" s="98"/>
      <c r="F138" s="98"/>
      <c r="G138" s="94"/>
    </row>
    <row r="139" spans="1:9" s="20" customFormat="1" ht="14.4" x14ac:dyDescent="0.25">
      <c r="B139" s="41">
        <v>33.130000000000003</v>
      </c>
      <c r="C139" s="11" t="s">
        <v>86</v>
      </c>
      <c r="D139" s="29"/>
      <c r="E139" s="98"/>
      <c r="F139" s="98"/>
      <c r="G139" s="94"/>
    </row>
    <row r="140" spans="1:9" s="20" customFormat="1" ht="15.6" x14ac:dyDescent="0.25">
      <c r="A140" s="20">
        <v>2412</v>
      </c>
      <c r="C140" s="25" t="s">
        <v>94</v>
      </c>
      <c r="D140" s="29" t="s">
        <v>55</v>
      </c>
      <c r="E140" s="98">
        <v>1133</v>
      </c>
      <c r="F140" s="98"/>
      <c r="G140" s="94"/>
    </row>
    <row r="141" spans="1:9" s="20" customFormat="1" ht="15.6" x14ac:dyDescent="0.25">
      <c r="B141" s="41"/>
      <c r="C141" s="6" t="s">
        <v>95</v>
      </c>
      <c r="D141" s="29" t="s">
        <v>55</v>
      </c>
      <c r="E141" s="98">
        <v>1133</v>
      </c>
      <c r="F141" s="98"/>
      <c r="G141" s="94"/>
    </row>
    <row r="142" spans="1:9" s="20" customFormat="1" x14ac:dyDescent="0.25">
      <c r="A142" s="20">
        <v>2414</v>
      </c>
      <c r="B142" s="25"/>
      <c r="C142" s="25"/>
      <c r="D142" s="29"/>
      <c r="E142" s="98"/>
      <c r="F142" s="98"/>
      <c r="G142" s="94"/>
    </row>
    <row r="143" spans="1:9" s="20" customFormat="1" x14ac:dyDescent="0.25">
      <c r="A143" s="20">
        <v>2415</v>
      </c>
      <c r="B143" s="41" t="s">
        <v>77</v>
      </c>
      <c r="C143" s="6" t="s">
        <v>87</v>
      </c>
      <c r="D143" s="29"/>
      <c r="E143" s="98"/>
      <c r="F143" s="98"/>
      <c r="G143" s="94"/>
    </row>
    <row r="144" spans="1:9" s="20" customFormat="1" ht="15.6" x14ac:dyDescent="0.25">
      <c r="A144" s="20">
        <v>2416</v>
      </c>
      <c r="B144" s="25"/>
      <c r="C144" s="25" t="s">
        <v>96</v>
      </c>
      <c r="D144" s="29" t="s">
        <v>56</v>
      </c>
      <c r="E144" s="98"/>
      <c r="F144" s="98"/>
      <c r="G144" s="94" t="s">
        <v>165</v>
      </c>
    </row>
    <row r="145" spans="1:8" s="20" customFormat="1" x14ac:dyDescent="0.25">
      <c r="B145" s="25"/>
      <c r="C145" s="25"/>
      <c r="D145" s="29"/>
      <c r="E145" s="98"/>
      <c r="F145" s="98"/>
      <c r="G145" s="94"/>
    </row>
    <row r="146" spans="1:8" s="20" customFormat="1" ht="26.4" x14ac:dyDescent="0.3">
      <c r="B146" s="41" t="s">
        <v>78</v>
      </c>
      <c r="C146" s="41" t="s">
        <v>88</v>
      </c>
      <c r="D146" s="29" t="s">
        <v>56</v>
      </c>
      <c r="E146" s="98"/>
      <c r="F146" s="98"/>
      <c r="G146" s="134" t="s">
        <v>165</v>
      </c>
    </row>
    <row r="147" spans="1:8" s="20" customFormat="1" x14ac:dyDescent="0.25">
      <c r="B147" s="25"/>
      <c r="C147" s="41"/>
      <c r="D147" s="15"/>
      <c r="E147" s="15"/>
      <c r="F147" s="94"/>
      <c r="G147" s="94"/>
    </row>
    <row r="148" spans="1:8" s="157" customFormat="1" x14ac:dyDescent="0.25">
      <c r="B148" s="41" t="s">
        <v>79</v>
      </c>
      <c r="C148" s="6" t="s">
        <v>89</v>
      </c>
      <c r="D148" s="45" t="s">
        <v>28</v>
      </c>
      <c r="E148" s="98">
        <f>(E131+E132+E133)*2</f>
        <v>4282.74</v>
      </c>
      <c r="F148" s="98"/>
      <c r="G148" s="94"/>
      <c r="H148" s="158"/>
    </row>
    <row r="149" spans="1:8" s="20" customFormat="1" x14ac:dyDescent="0.25">
      <c r="B149" s="41"/>
      <c r="C149" s="6"/>
      <c r="D149" s="45"/>
      <c r="E149" s="45"/>
      <c r="F149" s="94"/>
      <c r="G149" s="101"/>
    </row>
    <row r="150" spans="1:8" s="20" customFormat="1" ht="22.2" customHeight="1" x14ac:dyDescent="0.3">
      <c r="B150" s="168" t="s">
        <v>272</v>
      </c>
      <c r="C150" s="169"/>
      <c r="D150" s="170"/>
      <c r="E150" s="170"/>
      <c r="F150" s="171"/>
      <c r="G150" s="102"/>
    </row>
    <row r="151" spans="1:8" s="20" customFormat="1" x14ac:dyDescent="0.3">
      <c r="B151" s="58"/>
      <c r="C151" s="59"/>
      <c r="D151" s="60"/>
      <c r="E151" s="118"/>
      <c r="F151" s="118"/>
      <c r="G151" s="119"/>
    </row>
    <row r="152" spans="1:8" s="20" customFormat="1" x14ac:dyDescent="0.25">
      <c r="B152" s="32" t="s">
        <v>100</v>
      </c>
      <c r="C152" s="53" t="s">
        <v>290</v>
      </c>
      <c r="D152" s="54"/>
      <c r="E152" s="55"/>
      <c r="F152" s="114"/>
      <c r="G152" s="114"/>
    </row>
    <row r="153" spans="1:8" s="20" customFormat="1" x14ac:dyDescent="0.25">
      <c r="B153" s="35"/>
      <c r="C153" s="57" t="s">
        <v>320</v>
      </c>
      <c r="D153" s="42"/>
      <c r="E153" s="38"/>
      <c r="F153" s="107"/>
      <c r="G153" s="107"/>
    </row>
    <row r="154" spans="1:8" s="20" customFormat="1" x14ac:dyDescent="0.25">
      <c r="B154" s="41"/>
      <c r="C154" s="25"/>
      <c r="D154" s="44"/>
      <c r="E154" s="38"/>
      <c r="F154" s="107"/>
      <c r="G154" s="107"/>
    </row>
    <row r="155" spans="1:8" s="20" customFormat="1" x14ac:dyDescent="0.25">
      <c r="B155" s="41" t="s">
        <v>101</v>
      </c>
      <c r="C155" s="25" t="s">
        <v>85</v>
      </c>
      <c r="D155" s="42"/>
      <c r="E155" s="38"/>
      <c r="F155" s="107"/>
      <c r="G155" s="107"/>
    </row>
    <row r="156" spans="1:8" s="20" customFormat="1" x14ac:dyDescent="0.25">
      <c r="B156" s="41"/>
      <c r="C156" s="25"/>
      <c r="D156" s="45"/>
      <c r="E156" s="45"/>
      <c r="F156" s="107"/>
      <c r="G156" s="94"/>
    </row>
    <row r="157" spans="1:8" s="20" customFormat="1" x14ac:dyDescent="0.25">
      <c r="B157" s="41"/>
      <c r="C157" s="25" t="s">
        <v>294</v>
      </c>
      <c r="D157" s="45" t="s">
        <v>72</v>
      </c>
      <c r="E157" s="45"/>
      <c r="F157" s="107"/>
      <c r="G157" s="134" t="s">
        <v>165</v>
      </c>
    </row>
    <row r="158" spans="1:8" s="20" customFormat="1" x14ac:dyDescent="0.25">
      <c r="B158" s="41"/>
      <c r="C158" s="25"/>
      <c r="D158" s="45"/>
      <c r="E158" s="45"/>
      <c r="F158" s="94"/>
      <c r="G158" s="94"/>
    </row>
    <row r="159" spans="1:8" s="20" customFormat="1" x14ac:dyDescent="0.25">
      <c r="B159" s="41" t="s">
        <v>102</v>
      </c>
      <c r="C159" s="57" t="s">
        <v>97</v>
      </c>
      <c r="D159" s="45"/>
      <c r="E159" s="45"/>
      <c r="F159" s="94"/>
      <c r="G159" s="94"/>
    </row>
    <row r="160" spans="1:8" s="20" customFormat="1" x14ac:dyDescent="0.25">
      <c r="B160" s="41"/>
      <c r="C160" s="57" t="s">
        <v>321</v>
      </c>
      <c r="D160" s="45"/>
      <c r="E160" s="45"/>
      <c r="F160" s="94"/>
      <c r="G160" s="94"/>
    </row>
    <row r="161" spans="1:8" s="20" customFormat="1" x14ac:dyDescent="0.25">
      <c r="B161" s="41"/>
      <c r="C161" s="25" t="s">
        <v>98</v>
      </c>
      <c r="D161" s="45"/>
      <c r="E161" s="112"/>
      <c r="F161" s="94" t="s">
        <v>326</v>
      </c>
      <c r="G161" s="94"/>
    </row>
    <row r="162" spans="1:8" s="20" customFormat="1" x14ac:dyDescent="0.25">
      <c r="B162" s="41"/>
      <c r="C162" s="25"/>
      <c r="D162" s="45"/>
      <c r="E162" s="112"/>
      <c r="F162" s="94"/>
      <c r="G162" s="94"/>
    </row>
    <row r="163" spans="1:8" s="20" customFormat="1" x14ac:dyDescent="0.25">
      <c r="B163" s="41"/>
      <c r="C163" s="25" t="s">
        <v>306</v>
      </c>
      <c r="D163" s="45"/>
      <c r="E163" s="112"/>
      <c r="F163" s="94"/>
      <c r="G163" s="94"/>
    </row>
    <row r="164" spans="1:8" s="20" customFormat="1" x14ac:dyDescent="0.25">
      <c r="B164" s="41"/>
      <c r="C164" s="25"/>
      <c r="D164" s="45"/>
      <c r="E164" s="111"/>
      <c r="F164" s="94"/>
      <c r="G164" s="94"/>
    </row>
    <row r="165" spans="1:8" s="20" customFormat="1" x14ac:dyDescent="0.25">
      <c r="B165" s="41"/>
      <c r="C165" s="25" t="s">
        <v>99</v>
      </c>
      <c r="D165" s="29"/>
      <c r="E165" s="98"/>
      <c r="F165" s="98"/>
      <c r="G165" s="94"/>
    </row>
    <row r="166" spans="1:8" s="157" customFormat="1" x14ac:dyDescent="0.25">
      <c r="B166" s="41"/>
      <c r="C166" s="25" t="s">
        <v>300</v>
      </c>
      <c r="D166" s="29" t="s">
        <v>72</v>
      </c>
      <c r="E166" s="98">
        <f>(1133*6.3*0.15)</f>
        <v>1070.69</v>
      </c>
      <c r="F166" s="98"/>
      <c r="G166" s="94"/>
    </row>
    <row r="167" spans="1:8" s="20" customFormat="1" x14ac:dyDescent="0.25">
      <c r="B167" s="41"/>
      <c r="C167" s="25"/>
      <c r="D167" s="29"/>
      <c r="E167" s="98"/>
      <c r="F167" s="98"/>
      <c r="G167" s="94"/>
    </row>
    <row r="168" spans="1:8" s="20" customFormat="1" x14ac:dyDescent="0.25">
      <c r="B168" s="41"/>
      <c r="C168" s="25" t="s">
        <v>313</v>
      </c>
      <c r="D168" s="29"/>
      <c r="E168" s="98"/>
      <c r="F168" s="98"/>
      <c r="G168" s="94"/>
    </row>
    <row r="169" spans="1:8" s="157" customFormat="1" x14ac:dyDescent="0.25">
      <c r="B169" s="41"/>
      <c r="C169" s="25" t="s">
        <v>314</v>
      </c>
      <c r="D169" s="29" t="s">
        <v>72</v>
      </c>
      <c r="E169" s="98">
        <f>(1133*6*0.15)</f>
        <v>1019.7</v>
      </c>
      <c r="F169" s="98"/>
      <c r="G169" s="94"/>
      <c r="H169" s="159"/>
    </row>
    <row r="170" spans="1:8" s="20" customFormat="1" x14ac:dyDescent="0.25">
      <c r="B170" s="41"/>
      <c r="C170" s="25"/>
      <c r="D170" s="29"/>
      <c r="E170" s="98"/>
      <c r="F170" s="98"/>
      <c r="G170" s="94"/>
    </row>
    <row r="171" spans="1:8" s="20" customFormat="1" x14ac:dyDescent="0.25">
      <c r="B171" s="41"/>
      <c r="C171" s="25" t="s">
        <v>311</v>
      </c>
      <c r="D171" s="29"/>
      <c r="E171" s="98"/>
      <c r="F171" s="98"/>
      <c r="G171" s="94"/>
    </row>
    <row r="172" spans="1:8" s="20" customFormat="1" x14ac:dyDescent="0.25">
      <c r="B172" s="41"/>
      <c r="C172" s="25" t="s">
        <v>312</v>
      </c>
      <c r="D172" s="29"/>
      <c r="E172" s="98"/>
      <c r="F172" s="98"/>
      <c r="G172" s="94"/>
    </row>
    <row r="173" spans="1:8" s="20" customFormat="1" x14ac:dyDescent="0.3">
      <c r="A173" s="20">
        <v>2407</v>
      </c>
      <c r="B173" s="41"/>
      <c r="C173" s="41" t="s">
        <v>301</v>
      </c>
      <c r="D173" s="29" t="s">
        <v>72</v>
      </c>
      <c r="E173" s="98"/>
      <c r="F173" s="98"/>
      <c r="G173" s="134" t="s">
        <v>165</v>
      </c>
    </row>
    <row r="174" spans="1:8" s="20" customFormat="1" x14ac:dyDescent="0.25">
      <c r="B174" s="62"/>
      <c r="C174" s="41"/>
      <c r="D174" s="29"/>
      <c r="E174" s="98"/>
      <c r="F174" s="98"/>
      <c r="G174" s="94"/>
    </row>
    <row r="175" spans="1:8" s="20" customFormat="1" x14ac:dyDescent="0.25">
      <c r="B175" s="62"/>
      <c r="C175" s="25" t="s">
        <v>322</v>
      </c>
      <c r="D175" s="29"/>
      <c r="E175" s="98"/>
      <c r="F175" s="98"/>
      <c r="G175" s="94"/>
    </row>
    <row r="176" spans="1:8" s="20" customFormat="1" x14ac:dyDescent="0.3">
      <c r="B176" s="62"/>
      <c r="C176" s="41" t="s">
        <v>310</v>
      </c>
      <c r="D176" s="29" t="s">
        <v>72</v>
      </c>
      <c r="E176" s="98"/>
      <c r="F176" s="98"/>
      <c r="G176" s="134" t="s">
        <v>165</v>
      </c>
    </row>
    <row r="177" spans="1:7" s="20" customFormat="1" x14ac:dyDescent="0.25">
      <c r="B177" s="62"/>
      <c r="C177" s="41"/>
      <c r="D177" s="29"/>
      <c r="E177" s="98"/>
      <c r="F177" s="98"/>
      <c r="G177" s="94"/>
    </row>
    <row r="178" spans="1:7" s="20" customFormat="1" x14ac:dyDescent="0.25">
      <c r="B178" s="41" t="s">
        <v>103</v>
      </c>
      <c r="C178" s="41" t="s">
        <v>89</v>
      </c>
      <c r="D178" s="29" t="s">
        <v>28</v>
      </c>
      <c r="E178" s="98">
        <f>(E166+E169)*6.88</f>
        <v>14381.88</v>
      </c>
      <c r="F178" s="98"/>
      <c r="G178" s="94"/>
    </row>
    <row r="179" spans="1:7" s="20" customFormat="1" x14ac:dyDescent="0.25">
      <c r="B179" s="25"/>
      <c r="C179" s="41"/>
      <c r="D179" s="15"/>
      <c r="E179" s="15"/>
      <c r="F179" s="94"/>
      <c r="G179" s="94"/>
    </row>
    <row r="180" spans="1:7" s="20" customFormat="1" ht="24" customHeight="1" x14ac:dyDescent="0.3">
      <c r="B180" s="168" t="s">
        <v>272</v>
      </c>
      <c r="C180" s="169"/>
      <c r="D180" s="170"/>
      <c r="E180" s="170"/>
      <c r="F180" s="171"/>
      <c r="G180" s="102"/>
    </row>
    <row r="181" spans="1:7" s="20" customFormat="1" x14ac:dyDescent="0.3">
      <c r="A181" s="20">
        <v>2603</v>
      </c>
      <c r="B181" s="48"/>
      <c r="C181" s="149"/>
      <c r="D181" s="150"/>
      <c r="E181" s="138"/>
      <c r="F181" s="138"/>
      <c r="G181" s="139"/>
    </row>
    <row r="182" spans="1:7" s="20" customFormat="1" x14ac:dyDescent="0.3">
      <c r="A182" s="20">
        <v>2605</v>
      </c>
      <c r="B182" s="61">
        <v>5600</v>
      </c>
      <c r="C182" s="57" t="s">
        <v>291</v>
      </c>
      <c r="D182" s="25"/>
      <c r="E182" s="25"/>
      <c r="F182" s="25"/>
      <c r="G182" s="92"/>
    </row>
    <row r="183" spans="1:7" s="20" customFormat="1" x14ac:dyDescent="0.3">
      <c r="A183" s="20">
        <v>2606</v>
      </c>
      <c r="B183" s="41"/>
      <c r="C183" s="41"/>
      <c r="D183" s="37"/>
      <c r="E183" s="93"/>
      <c r="F183" s="93"/>
      <c r="G183" s="95"/>
    </row>
    <row r="184" spans="1:7" s="20" customFormat="1" x14ac:dyDescent="0.3">
      <c r="B184" s="41" t="s">
        <v>30</v>
      </c>
      <c r="C184" s="41" t="s">
        <v>135</v>
      </c>
      <c r="D184" s="37"/>
      <c r="E184" s="93"/>
      <c r="F184" s="93"/>
      <c r="G184" s="95"/>
    </row>
    <row r="185" spans="1:7" s="20" customFormat="1" x14ac:dyDescent="0.3">
      <c r="A185" s="20">
        <v>2608</v>
      </c>
      <c r="B185" s="41"/>
      <c r="C185" s="6" t="s">
        <v>136</v>
      </c>
      <c r="D185" s="37"/>
      <c r="E185" s="93"/>
      <c r="F185" s="120"/>
      <c r="G185" s="95"/>
    </row>
    <row r="186" spans="1:7" s="20" customFormat="1" x14ac:dyDescent="0.3">
      <c r="A186" s="20">
        <v>2609</v>
      </c>
      <c r="B186" s="41"/>
      <c r="C186" s="6" t="s">
        <v>137</v>
      </c>
      <c r="D186" s="37"/>
      <c r="E186" s="93"/>
      <c r="F186" s="120"/>
      <c r="G186" s="95"/>
    </row>
    <row r="187" spans="1:7" s="20" customFormat="1" x14ac:dyDescent="0.3">
      <c r="B187" s="41"/>
      <c r="C187" s="6" t="s">
        <v>138</v>
      </c>
      <c r="D187" s="37"/>
      <c r="E187" s="93"/>
      <c r="F187" s="120"/>
      <c r="G187" s="95"/>
    </row>
    <row r="188" spans="1:7" s="20" customFormat="1" x14ac:dyDescent="0.3">
      <c r="B188" s="41"/>
      <c r="C188" s="6" t="s">
        <v>139</v>
      </c>
      <c r="D188" s="37"/>
      <c r="E188" s="93"/>
      <c r="F188" s="120"/>
      <c r="G188" s="95"/>
    </row>
    <row r="189" spans="1:7" s="20" customFormat="1" x14ac:dyDescent="0.3">
      <c r="B189" s="41"/>
      <c r="C189" s="6"/>
      <c r="D189" s="37"/>
      <c r="E189" s="93"/>
      <c r="F189" s="120"/>
      <c r="G189" s="95"/>
    </row>
    <row r="190" spans="1:7" s="20" customFormat="1" x14ac:dyDescent="0.3">
      <c r="B190" s="41"/>
      <c r="C190" s="6" t="s">
        <v>140</v>
      </c>
      <c r="D190" s="37"/>
      <c r="E190" s="93"/>
      <c r="F190" s="120"/>
      <c r="G190" s="95"/>
    </row>
    <row r="191" spans="1:7" s="20" customFormat="1" x14ac:dyDescent="0.3">
      <c r="B191" s="41"/>
      <c r="C191" s="6" t="s">
        <v>141</v>
      </c>
      <c r="D191" s="37"/>
      <c r="E191" s="93"/>
      <c r="F191" s="120"/>
      <c r="G191" s="95"/>
    </row>
    <row r="192" spans="1:7" s="20" customFormat="1" x14ac:dyDescent="0.3">
      <c r="B192" s="41"/>
      <c r="C192" s="6" t="s">
        <v>142</v>
      </c>
      <c r="D192" s="37"/>
      <c r="E192" s="93"/>
      <c r="F192" s="120"/>
      <c r="G192" s="95"/>
    </row>
    <row r="193" spans="1:7" s="20" customFormat="1" x14ac:dyDescent="0.3">
      <c r="B193" s="41"/>
      <c r="C193" s="6" t="s">
        <v>143</v>
      </c>
      <c r="D193" s="37" t="s">
        <v>44</v>
      </c>
      <c r="E193" s="93">
        <v>4</v>
      </c>
      <c r="F193" s="120"/>
      <c r="G193" s="95"/>
    </row>
    <row r="194" spans="1:7" s="20" customFormat="1" x14ac:dyDescent="0.3">
      <c r="B194" s="41"/>
      <c r="C194" s="6" t="s">
        <v>302</v>
      </c>
      <c r="D194" s="37" t="s">
        <v>44</v>
      </c>
      <c r="E194" s="93">
        <v>3</v>
      </c>
      <c r="F194" s="120"/>
      <c r="G194" s="95"/>
    </row>
    <row r="195" spans="1:7" s="20" customFormat="1" x14ac:dyDescent="0.3">
      <c r="B195" s="41"/>
      <c r="C195" s="6" t="s">
        <v>144</v>
      </c>
      <c r="D195" s="37"/>
      <c r="E195" s="93"/>
      <c r="F195" s="120"/>
      <c r="G195" s="95"/>
    </row>
    <row r="196" spans="1:7" s="20" customFormat="1" x14ac:dyDescent="0.3">
      <c r="B196" s="41"/>
      <c r="C196" s="6" t="s">
        <v>145</v>
      </c>
      <c r="D196" s="37" t="s">
        <v>44</v>
      </c>
      <c r="E196" s="93"/>
      <c r="F196" s="120"/>
      <c r="G196" s="134" t="s">
        <v>165</v>
      </c>
    </row>
    <row r="197" spans="1:7" s="20" customFormat="1" x14ac:dyDescent="0.3">
      <c r="B197" s="41"/>
      <c r="C197" s="6" t="s">
        <v>146</v>
      </c>
      <c r="D197" s="37" t="s">
        <v>44</v>
      </c>
      <c r="E197" s="93"/>
      <c r="F197" s="120"/>
      <c r="G197" s="134" t="s">
        <v>165</v>
      </c>
    </row>
    <row r="198" spans="1:7" s="20" customFormat="1" x14ac:dyDescent="0.3">
      <c r="B198" s="41"/>
      <c r="C198" s="6" t="s">
        <v>147</v>
      </c>
      <c r="D198" s="37" t="s">
        <v>44</v>
      </c>
      <c r="E198" s="93"/>
      <c r="F198" s="120"/>
      <c r="G198" s="134" t="s">
        <v>165</v>
      </c>
    </row>
    <row r="199" spans="1:7" s="20" customFormat="1" x14ac:dyDescent="0.3">
      <c r="B199" s="41"/>
      <c r="C199" s="6" t="s">
        <v>148</v>
      </c>
      <c r="D199" s="37" t="s">
        <v>44</v>
      </c>
      <c r="E199" s="93"/>
      <c r="F199" s="120"/>
      <c r="G199" s="134" t="s">
        <v>165</v>
      </c>
    </row>
    <row r="200" spans="1:7" s="20" customFormat="1" x14ac:dyDescent="0.3">
      <c r="B200" s="41"/>
      <c r="C200" s="6" t="s">
        <v>149</v>
      </c>
      <c r="D200" s="37" t="s">
        <v>44</v>
      </c>
      <c r="E200" s="93"/>
      <c r="F200" s="120"/>
      <c r="G200" s="134" t="s">
        <v>165</v>
      </c>
    </row>
    <row r="201" spans="1:7" s="20" customFormat="1" x14ac:dyDescent="0.3">
      <c r="B201" s="41"/>
      <c r="C201" s="6" t="s">
        <v>150</v>
      </c>
      <c r="D201" s="37" t="s">
        <v>44</v>
      </c>
      <c r="E201" s="93"/>
      <c r="F201" s="120"/>
      <c r="G201" s="134" t="s">
        <v>165</v>
      </c>
    </row>
    <row r="202" spans="1:7" s="20" customFormat="1" x14ac:dyDescent="0.3">
      <c r="B202" s="41"/>
      <c r="C202" s="6"/>
      <c r="D202" s="37"/>
      <c r="E202" s="93"/>
      <c r="F202" s="120"/>
      <c r="G202" s="95"/>
    </row>
    <row r="203" spans="1:7" s="20" customFormat="1" x14ac:dyDescent="0.3">
      <c r="B203" s="41">
        <v>56.03</v>
      </c>
      <c r="C203" s="6" t="s">
        <v>303</v>
      </c>
      <c r="D203" s="37"/>
      <c r="E203" s="93"/>
      <c r="F203" s="120"/>
      <c r="G203" s="95"/>
    </row>
    <row r="204" spans="1:7" s="20" customFormat="1" x14ac:dyDescent="0.3">
      <c r="B204" s="41"/>
      <c r="C204" s="6" t="s">
        <v>151</v>
      </c>
      <c r="D204" s="37" t="s">
        <v>22</v>
      </c>
      <c r="E204" s="93">
        <v>6</v>
      </c>
      <c r="F204" s="120"/>
      <c r="G204" s="95"/>
    </row>
    <row r="205" spans="1:7" s="20" customFormat="1" x14ac:dyDescent="0.3">
      <c r="A205" s="20">
        <v>2610</v>
      </c>
      <c r="B205" s="25"/>
      <c r="C205" s="25"/>
      <c r="D205" s="25"/>
      <c r="E205" s="25"/>
      <c r="F205" s="120"/>
      <c r="G205" s="95"/>
    </row>
    <row r="206" spans="1:7" s="20" customFormat="1" x14ac:dyDescent="0.3">
      <c r="A206" s="20">
        <v>2617</v>
      </c>
      <c r="B206" s="41">
        <v>56.05</v>
      </c>
      <c r="C206" s="41" t="s">
        <v>152</v>
      </c>
      <c r="D206" s="37" t="s">
        <v>25</v>
      </c>
      <c r="E206" s="93">
        <v>1</v>
      </c>
      <c r="F206" s="120"/>
      <c r="G206" s="95"/>
    </row>
    <row r="207" spans="1:7" s="20" customFormat="1" x14ac:dyDescent="0.3">
      <c r="B207" s="41"/>
      <c r="C207" s="41"/>
      <c r="D207" s="37"/>
      <c r="E207" s="93"/>
      <c r="F207" s="120"/>
      <c r="G207" s="95"/>
    </row>
    <row r="208" spans="1:7" s="20" customFormat="1" x14ac:dyDescent="0.3">
      <c r="B208" s="41">
        <v>56.06</v>
      </c>
      <c r="C208" s="25" t="s">
        <v>153</v>
      </c>
      <c r="D208" s="37" t="s">
        <v>25</v>
      </c>
      <c r="E208" s="93">
        <v>1</v>
      </c>
      <c r="F208" s="120"/>
      <c r="G208" s="95"/>
    </row>
    <row r="209" spans="1:7" s="20" customFormat="1" x14ac:dyDescent="0.3">
      <c r="B209" s="41"/>
      <c r="C209" s="25"/>
      <c r="D209" s="37"/>
      <c r="E209" s="93"/>
      <c r="F209" s="120"/>
      <c r="G209" s="95"/>
    </row>
    <row r="210" spans="1:7" s="20" customFormat="1" x14ac:dyDescent="0.3">
      <c r="B210" s="41" t="s">
        <v>295</v>
      </c>
      <c r="C210" s="6" t="s">
        <v>296</v>
      </c>
      <c r="D210" s="37"/>
      <c r="E210" s="93"/>
      <c r="F210" s="120"/>
      <c r="G210" s="95"/>
    </row>
    <row r="211" spans="1:7" s="20" customFormat="1" x14ac:dyDescent="0.3">
      <c r="B211" s="41"/>
      <c r="C211" s="6" t="s">
        <v>297</v>
      </c>
      <c r="D211" s="37" t="s">
        <v>12</v>
      </c>
      <c r="E211" s="93">
        <v>4</v>
      </c>
      <c r="F211" s="120"/>
      <c r="G211" s="95"/>
    </row>
    <row r="212" spans="1:7" s="20" customFormat="1" x14ac:dyDescent="0.3">
      <c r="A212" s="20">
        <v>2631</v>
      </c>
      <c r="B212" s="17"/>
      <c r="C212" s="25"/>
      <c r="D212" s="25"/>
      <c r="E212" s="25"/>
      <c r="F212" s="25"/>
      <c r="G212" s="92"/>
    </row>
    <row r="213" spans="1:7" s="20" customFormat="1" ht="14.4" x14ac:dyDescent="0.3">
      <c r="A213" s="67"/>
      <c r="B213" s="168" t="s">
        <v>272</v>
      </c>
      <c r="C213" s="169"/>
      <c r="D213" s="170"/>
      <c r="E213" s="170"/>
      <c r="F213" s="171"/>
      <c r="G213" s="102"/>
    </row>
    <row r="214" spans="1:7" s="20" customFormat="1" x14ac:dyDescent="0.3">
      <c r="A214" s="20">
        <v>2633</v>
      </c>
      <c r="B214" s="48"/>
      <c r="C214" s="17"/>
      <c r="D214" s="19"/>
      <c r="E214" s="17"/>
      <c r="F214" s="17"/>
      <c r="G214" s="88"/>
    </row>
    <row r="215" spans="1:7" s="20" customFormat="1" x14ac:dyDescent="0.3">
      <c r="A215" s="20">
        <v>2672</v>
      </c>
      <c r="B215" s="48"/>
      <c r="C215" s="17"/>
      <c r="D215" s="19"/>
      <c r="E215" s="17"/>
      <c r="F215" s="17"/>
      <c r="G215" s="88"/>
    </row>
    <row r="216" spans="1:7" s="20" customFormat="1" x14ac:dyDescent="0.3">
      <c r="A216" s="20">
        <v>2673</v>
      </c>
      <c r="B216" s="64">
        <v>5900</v>
      </c>
      <c r="C216" s="33" t="s">
        <v>292</v>
      </c>
      <c r="D216" s="34"/>
      <c r="E216" s="103"/>
      <c r="F216" s="103"/>
      <c r="G216" s="91"/>
    </row>
    <row r="217" spans="1:7" s="20" customFormat="1" x14ac:dyDescent="0.3">
      <c r="B217" s="41"/>
      <c r="C217" s="146" t="s">
        <v>154</v>
      </c>
      <c r="D217" s="25"/>
      <c r="E217" s="25"/>
      <c r="F217" s="25"/>
      <c r="G217" s="92"/>
    </row>
    <row r="218" spans="1:7" s="20" customFormat="1" x14ac:dyDescent="0.3">
      <c r="B218" s="41"/>
      <c r="C218" s="14"/>
      <c r="D218" s="37"/>
      <c r="E218" s="93"/>
      <c r="F218" s="93"/>
      <c r="G218" s="95"/>
    </row>
    <row r="219" spans="1:7" s="17" customFormat="1" x14ac:dyDescent="0.25">
      <c r="B219" s="148">
        <v>59.01</v>
      </c>
      <c r="C219" s="10" t="s">
        <v>155</v>
      </c>
      <c r="D219" s="37"/>
      <c r="E219" s="93"/>
      <c r="F219" s="120"/>
      <c r="G219" s="95"/>
    </row>
    <row r="220" spans="1:7" s="17" customFormat="1" x14ac:dyDescent="0.25">
      <c r="B220" s="148"/>
      <c r="C220" s="10"/>
      <c r="D220" s="37"/>
      <c r="E220" s="93"/>
      <c r="F220" s="120"/>
      <c r="G220" s="95"/>
    </row>
    <row r="221" spans="1:7" s="17" customFormat="1" x14ac:dyDescent="0.25">
      <c r="B221" s="148"/>
      <c r="C221" s="10" t="s">
        <v>32</v>
      </c>
      <c r="D221" s="37" t="s">
        <v>156</v>
      </c>
      <c r="E221" s="93">
        <v>1.1299999999999999</v>
      </c>
      <c r="F221" s="120"/>
      <c r="G221" s="95"/>
    </row>
    <row r="222" spans="1:7" s="17" customFormat="1" x14ac:dyDescent="0.25">
      <c r="B222" s="148"/>
      <c r="C222" s="10"/>
      <c r="D222" s="37"/>
      <c r="E222" s="93"/>
      <c r="F222" s="120"/>
      <c r="G222" s="95"/>
    </row>
    <row r="223" spans="1:7" x14ac:dyDescent="0.3">
      <c r="B223" s="17"/>
      <c r="C223" s="25"/>
      <c r="D223" s="25"/>
      <c r="E223" s="25"/>
      <c r="F223" s="25"/>
      <c r="G223" s="92"/>
    </row>
    <row r="224" spans="1:7" ht="14.4" x14ac:dyDescent="0.3">
      <c r="A224" s="68"/>
      <c r="B224" s="168" t="s">
        <v>272</v>
      </c>
      <c r="C224" s="169"/>
      <c r="D224" s="170"/>
      <c r="E224" s="170"/>
      <c r="F224" s="171"/>
      <c r="G224" s="102"/>
    </row>
  </sheetData>
  <mergeCells count="11">
    <mergeCell ref="E4:G4"/>
    <mergeCell ref="B36:F36"/>
    <mergeCell ref="B60:F60"/>
    <mergeCell ref="B111:F111"/>
    <mergeCell ref="I57:K57"/>
    <mergeCell ref="I58:K58"/>
    <mergeCell ref="B224:F224"/>
    <mergeCell ref="B213:F213"/>
    <mergeCell ref="B120:F120"/>
    <mergeCell ref="B150:F150"/>
    <mergeCell ref="B180:F180"/>
  </mergeCells>
  <hyperlinks>
    <hyperlink ref="C65" location="'B21.01(a)(i)'!A1" display="(i) 0 m up to 1,5 m" xr:uid="{00000000-0004-0000-0E00-000014000000}"/>
    <hyperlink ref="C76" location="B21.02!A1" display="Clearing and shaping existing open drains" xr:uid="{00000000-0004-0000-0E00-000016000000}"/>
    <hyperlink ref="C80" location="'B21.03(a)(i)'!A1" display="(i) 0 m up to 1,5 m" xr:uid="{00000000-0004-0000-0E00-000017000000}"/>
    <hyperlink ref="C81" location="'B21.03(b)'!A1" display="(b) Extra over subitem 21.03(a) for excavation in hard and boulder material, irrespective of depth" xr:uid="{00000000-0004-0000-0E00-000018000000}"/>
    <hyperlink ref="C90" location="'B21.06(b) (i)'!A1" display="(i) 20 mm single size aggregate" xr:uid="{00000000-0004-0000-0E00-00001A000000}"/>
    <hyperlink ref="C96" location="B21.10!A1" display="(b) Non-woven needle punched, Grade 2" xr:uid="{00000000-0004-0000-0E00-00001C000000}"/>
    <hyperlink ref="C219" location="'57.09'!A1" display="(b) Single carriageway road" xr:uid="{00000000-0004-0000-0E00-0000B4000000}"/>
    <hyperlink ref="C136" location="'B35.08(a)'!A1" display="(a) Anionic stable grade bituminous emulsion (60% net bitumen)" xr:uid="{B77840D9-D6F3-4B9D-83EB-033689F49C4E}"/>
    <hyperlink ref="C139" location="'35.09(c)'!C208" display="(c) Road Lime" xr:uid="{55ECAD31-8B52-4B86-B46F-588A56F2D2F0}"/>
    <hyperlink ref="C141" location="B35.13!A1" display="Extra over Items 35.01, 35.07 and B35.19 for trial" xr:uid="{CBE399C5-AE61-42AE-B146-B780B19A1734}"/>
    <hyperlink ref="C143" location="B35.14!A1" display="Sampling of in situ material for mix design procedure" xr:uid="{E404B846-B379-4E40-884D-00156FC7B4FB}"/>
    <hyperlink ref="C72" location="B21.02!A1" display="Clearing and shaping existing open drains" xr:uid="{26066A0E-476C-45CD-8E61-D673B295314F}"/>
    <hyperlink ref="C100" location="'B21.20(a)'!A1" display="(a) 200x200x75 high" xr:uid="{C1060830-9E60-4598-8088-BBFFB71F93F0}"/>
  </hyperlinks>
  <printOptions horizontalCentered="1"/>
  <pageMargins left="0.27559055118110237" right="0.27559055118110237" top="0.47244094488188981" bottom="0.39370078740157483" header="0.31496062992125984" footer="0.31496062992125984"/>
  <pageSetup paperSize="9" fitToHeight="0" orientation="landscape" r:id="rId1"/>
  <rowBreaks count="8" manualBreakCount="8">
    <brk id="36" min="2" max="6" man="1"/>
    <brk id="60" min="2" max="6" man="1"/>
    <brk id="89" min="1" max="6" man="1"/>
    <brk id="111" min="2" max="6" man="1"/>
    <brk id="120" min="1" max="6" man="1"/>
    <brk id="150" min="2" max="6" man="1"/>
    <brk id="180" min="2" max="6" man="1"/>
    <brk id="214" min="2" max="6"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63c3779-f8dd-4b83-a12e-678e6530cc17">
      <Terms xmlns="http://schemas.microsoft.com/office/infopath/2007/PartnerControls"/>
    </lcf76f155ced4ddcb4097134ff3c332f>
    <TaxCatchAll xmlns="10bac378-ff73-4913-bf17-9121d9b9a72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62CB356FAA4D4E85D19D398A9082D0" ma:contentTypeVersion="20" ma:contentTypeDescription="Create a new document." ma:contentTypeScope="" ma:versionID="9c7916e92ff1c88d2769f79e8e6a7713">
  <xsd:schema xmlns:xsd="http://www.w3.org/2001/XMLSchema" xmlns:xs="http://www.w3.org/2001/XMLSchema" xmlns:p="http://schemas.microsoft.com/office/2006/metadata/properties" xmlns:ns1="http://schemas.microsoft.com/sharepoint/v3" xmlns:ns2="10bac378-ff73-4913-bf17-9121d9b9a723" xmlns:ns3="463c3779-f8dd-4b83-a12e-678e6530cc17" targetNamespace="http://schemas.microsoft.com/office/2006/metadata/properties" ma:root="true" ma:fieldsID="93c123d05b9ded70a7d09c37e8348ff2" ns1:_="" ns2:_="" ns3:_="">
    <xsd:import namespace="http://schemas.microsoft.com/sharepoint/v3"/>
    <xsd:import namespace="10bac378-ff73-4913-bf17-9121d9b9a723"/>
    <xsd:import namespace="463c3779-f8dd-4b83-a12e-678e6530cc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1:_ip_UnifiedCompliancePolicyProperties" minOccurs="0"/>
                <xsd:element ref="ns1:_ip_UnifiedCompliancePolicyUIAc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ac378-ff73-4913-bf17-9121d9b9a72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22cdd36-b3c9-4da7-8e32-2fe7e1fd3ec4}" ma:internalName="TaxCatchAll" ma:showField="CatchAllData" ma:web="10bac378-ff73-4913-bf17-9121d9b9a7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3c3779-f8dd-4b83-a12e-678e6530cc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38befea-9fed-4577-8b0f-cf2fd0fcd1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3B0C9-3D9F-4174-B584-CFC98D77FBB2}">
  <ds:schemaRefs>
    <ds:schemaRef ds:uri="http://schemas.microsoft.com/office/2006/metadata/properties"/>
    <ds:schemaRef ds:uri="http://purl.org/dc/elements/1.1/"/>
    <ds:schemaRef ds:uri="http://schemas.microsoft.com/office/2006/documentManagement/types"/>
    <ds:schemaRef ds:uri="http://purl.org/dc/terms/"/>
    <ds:schemaRef ds:uri="http://schemas.microsoft.com/sharepoint/v3"/>
    <ds:schemaRef ds:uri="http://schemas.microsoft.com/office/infopath/2007/PartnerControls"/>
    <ds:schemaRef ds:uri="10bac378-ff73-4913-bf17-9121d9b9a723"/>
    <ds:schemaRef ds:uri="http://purl.org/dc/dcmitype/"/>
    <ds:schemaRef ds:uri="http://schemas.openxmlformats.org/package/2006/metadata/core-properties"/>
    <ds:schemaRef ds:uri="463c3779-f8dd-4b83-a12e-678e6530cc17"/>
    <ds:schemaRef ds:uri="http://www.w3.org/XML/1998/namespace"/>
  </ds:schemaRefs>
</ds:datastoreItem>
</file>

<file path=customXml/itemProps2.xml><?xml version="1.0" encoding="utf-8"?>
<ds:datastoreItem xmlns:ds="http://schemas.openxmlformats.org/officeDocument/2006/customXml" ds:itemID="{D6CC0962-0FC1-4167-870F-6A9EF53F2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bac378-ff73-4913-bf17-9121d9b9a723"/>
    <ds:schemaRef ds:uri="463c3779-f8dd-4b83-a12e-678e6530cc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B9C8F3-E4AD-4D95-A39F-116801952E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SCH Summary</vt:lpstr>
      <vt:lpstr>SCHEDULE A - GENERAL</vt:lpstr>
      <vt:lpstr>SCHEDULE B - WORKS</vt:lpstr>
      <vt:lpstr>'SCH Summary'!Print_Area</vt:lpstr>
      <vt:lpstr>'SCHEDULE A - GENERAL'!Print_Area</vt:lpstr>
      <vt:lpstr>'SCHEDULE B - WORKS'!Print_Area</vt:lpstr>
      <vt:lpstr>'SCHEDULE A - GENERAL'!Print_Titles</vt:lpstr>
      <vt:lpstr>'SCHEDULE B - WORKS'!Print_Titles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HHO East London</dc:creator>
  <cp:lastModifiedBy>Mava Mngadi</cp:lastModifiedBy>
  <cp:lastPrinted>2026-06-17T13:56:00Z</cp:lastPrinted>
  <dcterms:created xsi:type="dcterms:W3CDTF">2019-11-05T08:43:21Z</dcterms:created>
  <dcterms:modified xsi:type="dcterms:W3CDTF">2026-09-14T12:54:37Z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0x0101005B62CB356FAA4D4E85D19D398A9082D0</vt:lpwstr>
  </property>
  <property fmtid="{D5CDD505-2E9C-101B-9397-08002B2CF9AE}" pid="3" name="MediaServiceImageTags">
    <vt:lpwstr/>
  </property>
</Properties>
</file>