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yan\Downloads\"/>
    </mc:Choice>
  </mc:AlternateContent>
  <xr:revisionPtr revIDLastSave="0" documentId="8_{C0D68E86-F65E-495D-A904-BABDE1966BED}" xr6:coauthVersionLast="47" xr6:coauthVersionMax="47" xr10:uidLastSave="{00000000-0000-0000-0000-000000000000}"/>
  <bookViews>
    <workbookView xWindow="-108" yWindow="-108" windowWidth="23256" windowHeight="14616" xr2:uid="{362E54E7-18ED-4DF6-B4A7-FC5BF7BD06C9}"/>
  </bookViews>
  <sheets>
    <sheet name="Cooling Towers" sheetId="1" r:id="rId1"/>
  </sheets>
  <definedNames>
    <definedName name="_xlnm.Print_Area" localSheetId="0">'Cooling Towers'!$A$1:$I$120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03" i="1" l="1"/>
  <c r="F104" i="1"/>
  <c r="F105" i="1"/>
  <c r="F102" i="1"/>
  <c r="A119" i="1"/>
  <c r="A118" i="1"/>
  <c r="A117" i="1"/>
  <c r="A116" i="1"/>
  <c r="A115" i="1"/>
  <c r="A114" i="1"/>
  <c r="A113" i="1"/>
  <c r="A112" i="1"/>
  <c r="G32" i="1" l="1"/>
  <c r="G33" i="1"/>
  <c r="G34" i="1"/>
  <c r="G35" i="1"/>
  <c r="G36" i="1"/>
  <c r="G37" i="1"/>
  <c r="G38" i="1"/>
  <c r="G39" i="1"/>
  <c r="G40" i="1"/>
  <c r="G44" i="1"/>
  <c r="G45" i="1"/>
  <c r="G46" i="1"/>
  <c r="G48" i="1"/>
  <c r="G49" i="1"/>
  <c r="G50" i="1"/>
  <c r="G31" i="1"/>
  <c r="F106" i="1"/>
  <c r="C119" i="1" s="1"/>
  <c r="F96" i="1"/>
  <c r="H96" i="1" s="1"/>
  <c r="F95" i="1"/>
  <c r="H95" i="1" s="1"/>
  <c r="F94" i="1"/>
  <c r="H94" i="1" s="1"/>
  <c r="F93" i="1"/>
  <c r="H93" i="1" s="1"/>
  <c r="F92" i="1"/>
  <c r="H92" i="1" s="1"/>
  <c r="F86" i="1"/>
  <c r="H86" i="1" s="1"/>
  <c r="F85" i="1"/>
  <c r="H85" i="1" s="1"/>
  <c r="F84" i="1"/>
  <c r="F83" i="1"/>
  <c r="H83" i="1" s="1"/>
  <c r="F82" i="1"/>
  <c r="H82" i="1" s="1"/>
  <c r="F76" i="1"/>
  <c r="F77" i="1" s="1"/>
  <c r="C116" i="1" s="1"/>
  <c r="F70" i="1"/>
  <c r="H70" i="1" s="1"/>
  <c r="F69" i="1"/>
  <c r="H69" i="1" s="1"/>
  <c r="F68" i="1"/>
  <c r="H68" i="1" s="1"/>
  <c r="F67" i="1"/>
  <c r="H67" i="1" s="1"/>
  <c r="F66" i="1"/>
  <c r="H66" i="1" s="1"/>
  <c r="F65" i="1"/>
  <c r="H65" i="1" s="1"/>
  <c r="F64" i="1"/>
  <c r="H64" i="1" s="1"/>
  <c r="F63" i="1"/>
  <c r="H63" i="1" s="1"/>
  <c r="F62" i="1"/>
  <c r="H62" i="1" s="1"/>
  <c r="F61" i="1"/>
  <c r="H61" i="1" s="1"/>
  <c r="F60" i="1"/>
  <c r="H60" i="1" s="1"/>
  <c r="F59" i="1"/>
  <c r="H59" i="1" s="1"/>
  <c r="F58" i="1"/>
  <c r="H58" i="1" s="1"/>
  <c r="F57" i="1"/>
  <c r="H57" i="1" s="1"/>
  <c r="F56" i="1"/>
  <c r="E50" i="1"/>
  <c r="E49" i="1"/>
  <c r="E48" i="1"/>
  <c r="E47" i="1"/>
  <c r="G47" i="1" s="1"/>
  <c r="E46" i="1"/>
  <c r="E45" i="1"/>
  <c r="E44" i="1"/>
  <c r="E43" i="1"/>
  <c r="G43" i="1" s="1"/>
  <c r="E42" i="1"/>
  <c r="G42" i="1" s="1"/>
  <c r="E41" i="1"/>
  <c r="G41" i="1" s="1"/>
  <c r="F25" i="1"/>
  <c r="D24" i="1"/>
  <c r="F24" i="1" s="1"/>
  <c r="D23" i="1"/>
  <c r="F23" i="1" s="1"/>
  <c r="D22" i="1"/>
  <c r="F22" i="1" s="1"/>
  <c r="D21" i="1"/>
  <c r="F21" i="1" s="1"/>
  <c r="F15" i="1"/>
  <c r="H15" i="1" s="1"/>
  <c r="D14" i="1"/>
  <c r="F14" i="1" s="1"/>
  <c r="H14" i="1" s="1"/>
  <c r="D13" i="1"/>
  <c r="F13" i="1" s="1"/>
  <c r="H13" i="1" s="1"/>
  <c r="F12" i="1"/>
  <c r="H12" i="1" s="1"/>
  <c r="F11" i="1"/>
  <c r="H11" i="1" s="1"/>
  <c r="F10" i="1"/>
  <c r="H10" i="1" s="1"/>
  <c r="F9" i="1"/>
  <c r="H9" i="1" s="1"/>
  <c r="F8" i="1"/>
  <c r="H8" i="1" s="1"/>
  <c r="F7" i="1"/>
  <c r="H7" i="1" s="1"/>
  <c r="F6" i="1"/>
  <c r="H6" i="1" s="1"/>
  <c r="H97" i="1" l="1"/>
  <c r="C118" i="1" s="1"/>
  <c r="F26" i="1"/>
  <c r="C113" i="1" s="1"/>
  <c r="G51" i="1"/>
  <c r="C114" i="1" s="1"/>
  <c r="H16" i="1"/>
  <c r="C112" i="1" s="1"/>
  <c r="H56" i="1"/>
  <c r="H71" i="1" s="1"/>
  <c r="C115" i="1" s="1"/>
  <c r="H84" i="1"/>
  <c r="H87" i="1" s="1"/>
  <c r="C117" i="1" s="1"/>
  <c r="C120" i="1" l="1"/>
</calcChain>
</file>

<file path=xl/sharedStrings.xml><?xml version="1.0" encoding="utf-8"?>
<sst xmlns="http://schemas.openxmlformats.org/spreadsheetml/2006/main" count="218" uniqueCount="114">
  <si>
    <t>Description</t>
  </si>
  <si>
    <t>Unit</t>
  </si>
  <si>
    <t>Activities/Months</t>
  </si>
  <si>
    <t>QTY/36 MONTHS</t>
  </si>
  <si>
    <t>Total QTY</t>
  </si>
  <si>
    <t>Rate</t>
  </si>
  <si>
    <t>Amount</t>
  </si>
  <si>
    <t>Comments</t>
  </si>
  <si>
    <t>Containers (6m Site Office (Standard) (x2)</t>
  </si>
  <si>
    <t>Monthly</t>
  </si>
  <si>
    <t>6m Ablution facility</t>
  </si>
  <si>
    <t>Site Bakkie</t>
  </si>
  <si>
    <t>Sum</t>
  </si>
  <si>
    <t xml:space="preserve">Transport for Site establishment </t>
  </si>
  <si>
    <t>Site-De-establishment</t>
  </si>
  <si>
    <t>Stuff transport</t>
  </si>
  <si>
    <t>Accommodation</t>
  </si>
  <si>
    <t>Medicals for staff (In and Out)</t>
  </si>
  <si>
    <t>No</t>
  </si>
  <si>
    <t>PPE for staff (2x per year)</t>
  </si>
  <si>
    <t>Site Storage</t>
  </si>
  <si>
    <t>Item</t>
  </si>
  <si>
    <t>Qty</t>
  </si>
  <si>
    <t xml:space="preserve">Rate </t>
  </si>
  <si>
    <t xml:space="preserve">Amount </t>
  </si>
  <si>
    <t>Site Manager</t>
  </si>
  <si>
    <t>Hrs</t>
  </si>
  <si>
    <t>Safety Officer</t>
  </si>
  <si>
    <t>Responsible Person (PR)</t>
  </si>
  <si>
    <t>Authorised Supervisor</t>
  </si>
  <si>
    <t>Planner</t>
  </si>
  <si>
    <t xml:space="preserve">Material </t>
  </si>
  <si>
    <t>6” PVC Pipe (Class 9)</t>
  </si>
  <si>
    <t>Per 6m</t>
  </si>
  <si>
    <t>8” PVC Pipe</t>
  </si>
  <si>
    <t>10” PVC Pipe</t>
  </si>
  <si>
    <t>12” PVC Pipe</t>
  </si>
  <si>
    <t>6” Couplings</t>
  </si>
  <si>
    <t>Each</t>
  </si>
  <si>
    <t>8” Couplings</t>
  </si>
  <si>
    <t>10” Couplings</t>
  </si>
  <si>
    <t>12” Couplings</t>
  </si>
  <si>
    <t>Sprayers</t>
  </si>
  <si>
    <t>End Caps (SS304)</t>
  </si>
  <si>
    <t>Carbon Steel pipe 150mm (6 Inch)</t>
  </si>
  <si>
    <t>Carbon Steel pipe 200mm (8 Inch)</t>
  </si>
  <si>
    <t>Carbon Steel pipe 250mm (10 Inch)</t>
  </si>
  <si>
    <t>Carbon Steel pipe 300mm (12 Inch)</t>
  </si>
  <si>
    <t>Carbon Steel pipe 350mm (15 Inch)</t>
  </si>
  <si>
    <t>Carbon Steel pipe 380mm (15 Inch)</t>
  </si>
  <si>
    <t>Carbon Steel pipe 450mm (18 Inch)</t>
  </si>
  <si>
    <t>Carbon Steel pipe 500mm (21 Inch)</t>
  </si>
  <si>
    <t>Carbon Steel pipe 600mm (24 Inch)</t>
  </si>
  <si>
    <t>Carbon Steel pipe 900mm (36 Inch)</t>
  </si>
  <si>
    <t>Number of Towers</t>
  </si>
  <si>
    <t>Total</t>
  </si>
  <si>
    <t xml:space="preserve">Off-line removal of mud from all distribution channels using shovels &amp; buckets. Wash all distribution channels clean (400 bar) </t>
  </si>
  <si>
    <t>m3</t>
  </si>
  <si>
    <t xml:space="preserve">On site removal of mud/sludge to area to designated area </t>
  </si>
  <si>
    <t>Handling and disposal of Asbestos material. Remove asbestos to an authorised dumping site. Safe disposal certificates to be handed to contract manager.</t>
  </si>
  <si>
    <t xml:space="preserve">Off-line cleaning of the distribution pipe ork, high pressure water jet clean scaled up pipes. Price to include different cleaning nozzle sizes and pressures to be used on asbestos and PVC pipes (400 bar) </t>
  </si>
  <si>
    <t>Per tower</t>
  </si>
  <si>
    <t xml:space="preserve">Off-line cleaning of all drift eliminators with high pressure water (~10 bar) </t>
  </si>
  <si>
    <t>m2</t>
  </si>
  <si>
    <t>On-line cleaning of all drift eliminators with high pressure water (~10 bar)</t>
  </si>
  <si>
    <t>Off-line supply and replacement of defective or missing drift eliminators with new PVC eliminators and 304 stainless steel support on an as and when required basis. (All sizes &amp; spacing to be the same as the original design)</t>
  </si>
  <si>
    <t>Off-line replacement of all defective grommets with new saddle type HDPE grommets with stainless steel strapping on an as and when required basis. (Design to be approved by Eskom Engineering)</t>
  </si>
  <si>
    <t>Off-line replacement of new cooling tower polymer nozzles as per Eskom design requirement</t>
  </si>
  <si>
    <t>Off-line stripping of damaged fill areas and repair damaged fill areas with new fill packs on an as and when required basis. Fill blocks of either HTP25, TC40V or VC25 are allowed. Data sheet of fill product to be supplied before installation. 
Supply and install 304 stainless steel or GRP fill support brackets and beams to support newly installed fill.</t>
  </si>
  <si>
    <t>Off-line replacement of end cap valves, 304 stainless steel fully open rubber insert, 304 SS latch, SS bolt attached and SS washer and nut set. Sizes could vary between 6” to 12”.</t>
  </si>
  <si>
    <t>Off-line drain, wash and cleaning of cooling tower pond. 
The contractor supplies his own pumps for draining the cooling tower pond to provide access to the screens, removal of fill &amp; pond cleaning. The water from the pond must be pumped to the nearest adjacent cooling tower pond. 
It is the responsibility of the contractor to dispose of all material containing asbestos to an approves asbestos disposal site, and all paperwork to be handed in to Eskom's hazardous waste controller (on-site and off-site dumping)</t>
  </si>
  <si>
    <t>Off-line GRP beam supply and install as required for DE installation.</t>
  </si>
  <si>
    <t xml:space="preserve">Off-line stainless steel clamp installation of broken pipe. </t>
  </si>
  <si>
    <t xml:space="preserve">On-line stainless-steel clamp installation of broken pipe. </t>
  </si>
  <si>
    <t>Stainless steel rectangular hollow sections measuring 2800 mm (length) × 175 mm (width) × 80 mm (height), with a wall thickness of 4 mm, supplied and installed as required. The total quantity comprises 15 units per tower, resulting in an overall quantity of 45 units.</t>
  </si>
  <si>
    <t>Ton</t>
  </si>
  <si>
    <t>Materials</t>
  </si>
  <si>
    <t>Transport</t>
  </si>
  <si>
    <t>Artisan X2</t>
  </si>
  <si>
    <t>Artisan Assistant X2</t>
  </si>
  <si>
    <t>Labour assistant X2</t>
  </si>
  <si>
    <t xml:space="preserve">Rental of supply pump(s) per day (~1000 L/min)  </t>
  </si>
  <si>
    <t xml:space="preserve">Rental of large drainage/submersible pump(s) per day (~100 L/s) </t>
  </si>
  <si>
    <t xml:space="preserve">Rental generator to supply power to pumps per day </t>
  </si>
  <si>
    <t xml:space="preserve">Rental on High Pressure water jet per day (min 400 bar) </t>
  </si>
  <si>
    <t xml:space="preserve">Rental of 30 L/s sludge pump per day. </t>
  </si>
  <si>
    <t>HP Pump rental</t>
  </si>
  <si>
    <t>Day</t>
  </si>
  <si>
    <t>Drainage pump</t>
  </si>
  <si>
    <t>Generator</t>
  </si>
  <si>
    <t>Sludge pump</t>
  </si>
  <si>
    <t>1. SECTION A: PRELIMINARIES AND GENERAL - FIXED</t>
  </si>
  <si>
    <t>2. SECTION B: TIME RELATED</t>
  </si>
  <si>
    <t>3. SECTION C: SPARES (SUPPLY ONLY)</t>
  </si>
  <si>
    <t>4. SECTION D: CLEANING &amp; MAINTENANCE</t>
  </si>
  <si>
    <t>5. SECTION E: STEEL WORK</t>
  </si>
  <si>
    <t>6. SECTION F: WALKWAYS</t>
  </si>
  <si>
    <t>7. SECTION G: PUMPS</t>
  </si>
  <si>
    <t>8. SECTION H: PLANT &amp; EQUIPMENT</t>
  </si>
  <si>
    <t>Include rates ONLY where highlighted in yellow.</t>
  </si>
  <si>
    <t>SUMMARY</t>
  </si>
  <si>
    <t>Subtotal - A</t>
  </si>
  <si>
    <t>Subtotal - B</t>
  </si>
  <si>
    <t>Subtotal - C</t>
  </si>
  <si>
    <t>Subtotal - D</t>
  </si>
  <si>
    <t>Subtotal - E</t>
  </si>
  <si>
    <t>Subtotal - F</t>
  </si>
  <si>
    <t>Subtotal - G</t>
  </si>
  <si>
    <t>Subtotal - H</t>
  </si>
  <si>
    <t xml:space="preserve">Price list : Maintenance of Cooling Towers
 </t>
  </si>
  <si>
    <t>Include COMMENTS to support the rate proposed.</t>
  </si>
  <si>
    <t>AMOUNT</t>
  </si>
  <si>
    <t>DESCRIPTION</t>
  </si>
  <si>
    <t>TOTAL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</si>
</sst>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quot;#,##0.00"/>
  </numFmts>
  <fonts count="5"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i/>
      <sz val="12"/>
      <color theme="1"/>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4">
    <xf numFmtId="0" fontId="0" fillId="0" borderId="0" xfId="0"/>
    <xf numFmtId="0" fontId="2" fillId="0" borderId="0" xfId="0" applyFont="1"/>
    <xf numFmtId="0" fontId="3"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43" fontId="2" fillId="2" borderId="1" xfId="1"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xf numFmtId="0" fontId="3" fillId="3" borderId="1" xfId="0" applyFont="1" applyFill="1" applyBorder="1"/>
    <xf numFmtId="43" fontId="3" fillId="0" borderId="0" xfId="1" applyFont="1"/>
    <xf numFmtId="0" fontId="3" fillId="0" borderId="1" xfId="0" applyFont="1" applyBorder="1" applyAlignment="1">
      <alignment horizontal="center"/>
    </xf>
    <xf numFmtId="0" fontId="3" fillId="0" borderId="1" xfId="0" applyFont="1" applyBorder="1" applyAlignment="1">
      <alignment wrapText="1"/>
    </xf>
    <xf numFmtId="2" fontId="3" fillId="0" borderId="1" xfId="0" applyNumberFormat="1" applyFont="1" applyBorder="1" applyAlignment="1">
      <alignment vertical="center"/>
    </xf>
    <xf numFmtId="43" fontId="3" fillId="4" borderId="1" xfId="1" applyFont="1" applyFill="1" applyBorder="1" applyAlignment="1">
      <alignment horizontal="left" vertical="center" wrapText="1"/>
    </xf>
    <xf numFmtId="43" fontId="3" fillId="4" borderId="1" xfId="1" applyFont="1" applyFill="1" applyBorder="1" applyAlignment="1">
      <alignment horizontal="left" wrapText="1"/>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0" borderId="3" xfId="0" applyFont="1" applyBorder="1"/>
    <xf numFmtId="0" fontId="3" fillId="0" borderId="4" xfId="0" applyFont="1" applyBorder="1"/>
    <xf numFmtId="0" fontId="2" fillId="0" borderId="0" xfId="0" applyFont="1" applyAlignment="1">
      <alignment horizontal="center" vertical="center"/>
    </xf>
    <xf numFmtId="0" fontId="4" fillId="0" borderId="0" xfId="0" applyFont="1"/>
    <xf numFmtId="164" fontId="3" fillId="3" borderId="1" xfId="0" applyNumberFormat="1" applyFont="1" applyFill="1" applyBorder="1" applyAlignment="1">
      <alignment vertical="center"/>
    </xf>
    <xf numFmtId="164" fontId="3" fillId="0" borderId="1" xfId="1" applyNumberFormat="1" applyFont="1" applyBorder="1" applyAlignment="1">
      <alignment vertical="center"/>
    </xf>
    <xf numFmtId="2" fontId="3" fillId="0" borderId="1" xfId="0" applyNumberFormat="1" applyFont="1" applyBorder="1" applyAlignment="1">
      <alignment horizontal="center" vertical="center"/>
    </xf>
    <xf numFmtId="2" fontId="3" fillId="0" borderId="1" xfId="0" applyNumberFormat="1" applyFont="1" applyBorder="1" applyAlignment="1">
      <alignment horizontal="center"/>
    </xf>
    <xf numFmtId="43" fontId="3" fillId="0" borderId="1" xfId="0" applyNumberFormat="1" applyFont="1" applyBorder="1" applyAlignment="1">
      <alignment horizontal="center" wrapText="1"/>
    </xf>
    <xf numFmtId="0" fontId="3" fillId="0" borderId="1" xfId="0" applyFont="1" applyBorder="1" applyAlignment="1">
      <alignment horizontal="center" wrapText="1"/>
    </xf>
    <xf numFmtId="0" fontId="2" fillId="0" borderId="0" xfId="0" applyFont="1" applyAlignment="1">
      <alignment horizontal="center"/>
    </xf>
    <xf numFmtId="0" fontId="2" fillId="0" borderId="2" xfId="0" applyFont="1" applyBorder="1" applyAlignment="1">
      <alignment horizontal="center"/>
    </xf>
    <xf numFmtId="0" fontId="3" fillId="4" borderId="1"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left"/>
    </xf>
    <xf numFmtId="0" fontId="2" fillId="2" borderId="4" xfId="0" applyFont="1" applyFill="1" applyBorder="1" applyAlignment="1">
      <alignment horizontal="left"/>
    </xf>
    <xf numFmtId="43" fontId="2" fillId="2" borderId="1" xfId="1" applyFont="1" applyFill="1" applyBorder="1" applyAlignment="1">
      <alignment horizontal="center" vertical="center"/>
    </xf>
    <xf numFmtId="43" fontId="3" fillId="0" borderId="1" xfId="1" applyFont="1" applyBorder="1"/>
    <xf numFmtId="43" fontId="3" fillId="0" borderId="1" xfId="1" applyFont="1" applyBorder="1" applyAlignment="1">
      <alignment vertical="center"/>
    </xf>
    <xf numFmtId="43" fontId="2" fillId="5" borderId="1" xfId="1" applyFont="1" applyFill="1" applyBorder="1"/>
    <xf numFmtId="43" fontId="2" fillId="0" borderId="0" xfId="1" applyFont="1"/>
    <xf numFmtId="43" fontId="2" fillId="5" borderId="3" xfId="1" applyFont="1" applyFill="1" applyBorder="1" applyAlignment="1">
      <alignment horizontal="center"/>
    </xf>
    <xf numFmtId="43" fontId="2" fillId="5" borderId="4" xfId="1"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35AD-6169-4C7C-A68E-6FFE71EFFBA5}">
  <dimension ref="A1:I120"/>
  <sheetViews>
    <sheetView tabSelected="1" view="pageBreakPreview" topLeftCell="A85" zoomScale="85" zoomScaleNormal="85" zoomScaleSheetLayoutView="85" workbookViewId="0">
      <selection activeCell="C120" sqref="C120:D120"/>
    </sheetView>
  </sheetViews>
  <sheetFormatPr defaultRowHeight="15" x14ac:dyDescent="0.25"/>
  <cols>
    <col min="1" max="1" width="7.5546875" style="2" customWidth="1"/>
    <col min="2" max="2" width="79.6640625" style="2" customWidth="1"/>
    <col min="3" max="4" width="11.21875" style="2" customWidth="1"/>
    <col min="5" max="5" width="15.33203125" style="2" customWidth="1"/>
    <col min="6" max="6" width="16.109375" style="2" bestFit="1" customWidth="1"/>
    <col min="7" max="7" width="17.109375" style="2" customWidth="1"/>
    <col min="8" max="8" width="17.44140625" style="11" bestFit="1" customWidth="1"/>
    <col min="9" max="9" width="55.5546875" style="2" customWidth="1"/>
    <col min="10" max="16384" width="8.88671875" style="2"/>
  </cols>
  <sheetData>
    <row r="1" spans="1:9" ht="15.6" x14ac:dyDescent="0.3">
      <c r="A1" s="1" t="s">
        <v>109</v>
      </c>
      <c r="E1" s="10"/>
      <c r="F1" s="23" t="s">
        <v>99</v>
      </c>
    </row>
    <row r="2" spans="1:9" ht="15.6" x14ac:dyDescent="0.3">
      <c r="E2" s="17"/>
      <c r="F2" s="23" t="s">
        <v>110</v>
      </c>
    </row>
    <row r="3" spans="1:9" ht="15.6" x14ac:dyDescent="0.3">
      <c r="A3" s="1" t="s">
        <v>91</v>
      </c>
    </row>
    <row r="4" spans="1:9" ht="14.4" customHeight="1" x14ac:dyDescent="0.25"/>
    <row r="5" spans="1:9" ht="34.200000000000003" customHeight="1" x14ac:dyDescent="0.25">
      <c r="A5" s="3" t="s">
        <v>21</v>
      </c>
      <c r="B5" s="4" t="s">
        <v>0</v>
      </c>
      <c r="C5" s="3" t="s">
        <v>1</v>
      </c>
      <c r="D5" s="5" t="s">
        <v>2</v>
      </c>
      <c r="E5" s="5" t="s">
        <v>3</v>
      </c>
      <c r="F5" s="5" t="s">
        <v>4</v>
      </c>
      <c r="G5" s="3" t="s">
        <v>5</v>
      </c>
      <c r="H5" s="6" t="s">
        <v>6</v>
      </c>
      <c r="I5" s="6" t="s">
        <v>7</v>
      </c>
    </row>
    <row r="6" spans="1:9" x14ac:dyDescent="0.25">
      <c r="A6" s="7">
        <v>1.1000000000000001</v>
      </c>
      <c r="B6" s="8" t="s">
        <v>8</v>
      </c>
      <c r="C6" s="7" t="s">
        <v>9</v>
      </c>
      <c r="D6" s="7">
        <v>2</v>
      </c>
      <c r="E6" s="7">
        <v>48</v>
      </c>
      <c r="F6" s="7">
        <f>D6*E6</f>
        <v>96</v>
      </c>
      <c r="G6" s="24"/>
      <c r="H6" s="38">
        <f t="shared" ref="H6:H15" si="0">F6*G6</f>
        <v>0</v>
      </c>
      <c r="I6" s="15"/>
    </row>
    <row r="7" spans="1:9" ht="28.2" customHeight="1" x14ac:dyDescent="0.25">
      <c r="A7" s="7">
        <v>1.2</v>
      </c>
      <c r="B7" s="8" t="s">
        <v>10</v>
      </c>
      <c r="C7" s="7" t="s">
        <v>9</v>
      </c>
      <c r="D7" s="7">
        <v>1</v>
      </c>
      <c r="E7" s="7">
        <v>48</v>
      </c>
      <c r="F7" s="7">
        <f>D7*E7</f>
        <v>48</v>
      </c>
      <c r="G7" s="24"/>
      <c r="H7" s="39">
        <f t="shared" si="0"/>
        <v>0</v>
      </c>
      <c r="I7" s="15"/>
    </row>
    <row r="8" spans="1:9" x14ac:dyDescent="0.25">
      <c r="A8" s="7">
        <v>1.3</v>
      </c>
      <c r="B8" s="8" t="s">
        <v>11</v>
      </c>
      <c r="C8" s="7" t="s">
        <v>12</v>
      </c>
      <c r="D8" s="7">
        <v>1</v>
      </c>
      <c r="E8" s="7">
        <v>48</v>
      </c>
      <c r="F8" s="7">
        <f>D8*E8</f>
        <v>48</v>
      </c>
      <c r="G8" s="24"/>
      <c r="H8" s="38">
        <f t="shared" si="0"/>
        <v>0</v>
      </c>
      <c r="I8" s="15"/>
    </row>
    <row r="9" spans="1:9" x14ac:dyDescent="0.25">
      <c r="A9" s="7">
        <v>1.4</v>
      </c>
      <c r="B9" s="8" t="s">
        <v>13</v>
      </c>
      <c r="C9" s="7" t="s">
        <v>12</v>
      </c>
      <c r="D9" s="7">
        <v>1</v>
      </c>
      <c r="E9" s="7">
        <v>1</v>
      </c>
      <c r="F9" s="7">
        <f>D9*E9</f>
        <v>1</v>
      </c>
      <c r="G9" s="24"/>
      <c r="H9" s="38">
        <f t="shared" si="0"/>
        <v>0</v>
      </c>
      <c r="I9" s="15"/>
    </row>
    <row r="10" spans="1:9" ht="14.4" customHeight="1" x14ac:dyDescent="0.25">
      <c r="A10" s="7">
        <v>1.5</v>
      </c>
      <c r="B10" s="8" t="s">
        <v>14</v>
      </c>
      <c r="C10" s="7" t="s">
        <v>12</v>
      </c>
      <c r="D10" s="7">
        <v>1</v>
      </c>
      <c r="E10" s="7">
        <v>1</v>
      </c>
      <c r="F10" s="7">
        <f t="shared" ref="F10:F15" si="1">D10*E10</f>
        <v>1</v>
      </c>
      <c r="G10" s="24"/>
      <c r="H10" s="38">
        <f t="shared" si="0"/>
        <v>0</v>
      </c>
      <c r="I10" s="15"/>
    </row>
    <row r="11" spans="1:9" x14ac:dyDescent="0.25">
      <c r="A11" s="7">
        <v>1.6</v>
      </c>
      <c r="B11" s="8" t="s">
        <v>15</v>
      </c>
      <c r="C11" s="7" t="s">
        <v>9</v>
      </c>
      <c r="D11" s="7">
        <v>1</v>
      </c>
      <c r="E11" s="7">
        <v>48</v>
      </c>
      <c r="F11" s="7">
        <f t="shared" si="1"/>
        <v>48</v>
      </c>
      <c r="G11" s="24"/>
      <c r="H11" s="38">
        <f t="shared" si="0"/>
        <v>0</v>
      </c>
      <c r="I11" s="15"/>
    </row>
    <row r="12" spans="1:9" ht="14.4" customHeight="1" x14ac:dyDescent="0.25">
      <c r="A12" s="7">
        <v>1.7</v>
      </c>
      <c r="B12" s="8" t="s">
        <v>16</v>
      </c>
      <c r="C12" s="7" t="s">
        <v>9</v>
      </c>
      <c r="D12" s="7">
        <v>1</v>
      </c>
      <c r="E12" s="7">
        <v>48</v>
      </c>
      <c r="F12" s="7">
        <f t="shared" si="1"/>
        <v>48</v>
      </c>
      <c r="G12" s="24"/>
      <c r="H12" s="38">
        <f>F12*G12</f>
        <v>0</v>
      </c>
      <c r="I12" s="15"/>
    </row>
    <row r="13" spans="1:9" x14ac:dyDescent="0.25">
      <c r="A13" s="7">
        <v>1.8</v>
      </c>
      <c r="B13" s="8" t="s">
        <v>17</v>
      </c>
      <c r="C13" s="7" t="s">
        <v>18</v>
      </c>
      <c r="D13" s="7">
        <f>5+5+15</f>
        <v>25</v>
      </c>
      <c r="E13" s="7">
        <v>4</v>
      </c>
      <c r="F13" s="7">
        <f t="shared" si="1"/>
        <v>100</v>
      </c>
      <c r="G13" s="24"/>
      <c r="H13" s="38">
        <f>F13*G13</f>
        <v>0</v>
      </c>
      <c r="I13" s="15"/>
    </row>
    <row r="14" spans="1:9" x14ac:dyDescent="0.25">
      <c r="A14" s="7">
        <v>1.9</v>
      </c>
      <c r="B14" s="8" t="s">
        <v>19</v>
      </c>
      <c r="C14" s="7" t="s">
        <v>18</v>
      </c>
      <c r="D14" s="7">
        <f>5+5+15</f>
        <v>25</v>
      </c>
      <c r="E14" s="7">
        <v>4</v>
      </c>
      <c r="F14" s="7">
        <f t="shared" si="1"/>
        <v>100</v>
      </c>
      <c r="G14" s="24"/>
      <c r="H14" s="38">
        <f t="shared" si="0"/>
        <v>0</v>
      </c>
      <c r="I14" s="15"/>
    </row>
    <row r="15" spans="1:9" x14ac:dyDescent="0.25">
      <c r="A15" s="26">
        <v>1.1000000000000001</v>
      </c>
      <c r="B15" s="8" t="s">
        <v>20</v>
      </c>
      <c r="C15" s="7" t="s">
        <v>9</v>
      </c>
      <c r="D15" s="7">
        <v>1</v>
      </c>
      <c r="E15" s="7">
        <v>48</v>
      </c>
      <c r="F15" s="7">
        <f t="shared" si="1"/>
        <v>48</v>
      </c>
      <c r="G15" s="24"/>
      <c r="H15" s="38">
        <f t="shared" si="0"/>
        <v>0</v>
      </c>
      <c r="I15" s="16"/>
    </row>
    <row r="16" spans="1:9" ht="15.6" x14ac:dyDescent="0.3">
      <c r="G16" s="22" t="s">
        <v>101</v>
      </c>
      <c r="H16" s="40">
        <f>SUM(H6:H15)</f>
        <v>0</v>
      </c>
      <c r="I16" s="11"/>
    </row>
    <row r="18" spans="1:9" ht="15.6" x14ac:dyDescent="0.3">
      <c r="A18" s="1" t="s">
        <v>92</v>
      </c>
    </row>
    <row r="20" spans="1:9" ht="23.4" customHeight="1" x14ac:dyDescent="0.25">
      <c r="A20" s="3" t="s">
        <v>21</v>
      </c>
      <c r="B20" s="4" t="s">
        <v>0</v>
      </c>
      <c r="C20" s="3" t="s">
        <v>1</v>
      </c>
      <c r="D20" s="3" t="s">
        <v>22</v>
      </c>
      <c r="E20" s="3" t="s">
        <v>23</v>
      </c>
      <c r="F20" s="3" t="s">
        <v>24</v>
      </c>
      <c r="G20" s="37" t="s">
        <v>7</v>
      </c>
      <c r="H20" s="37"/>
      <c r="I20" s="37"/>
    </row>
    <row r="21" spans="1:9" x14ac:dyDescent="0.25">
      <c r="A21" s="7">
        <v>2.1</v>
      </c>
      <c r="B21" s="9" t="s">
        <v>25</v>
      </c>
      <c r="C21" s="12" t="s">
        <v>26</v>
      </c>
      <c r="D21" s="7">
        <f>35*30</f>
        <v>1050</v>
      </c>
      <c r="E21" s="24"/>
      <c r="F21" s="38">
        <f>D21*E21</f>
        <v>0</v>
      </c>
      <c r="G21" s="32"/>
      <c r="H21" s="32"/>
      <c r="I21" s="32"/>
    </row>
    <row r="22" spans="1:9" x14ac:dyDescent="0.25">
      <c r="A22" s="7">
        <v>2.2000000000000002</v>
      </c>
      <c r="B22" s="9" t="s">
        <v>27</v>
      </c>
      <c r="C22" s="12" t="s">
        <v>26</v>
      </c>
      <c r="D22" s="7">
        <f t="shared" ref="D22:D24" si="2">35*30</f>
        <v>1050</v>
      </c>
      <c r="E22" s="24"/>
      <c r="F22" s="38">
        <f t="shared" ref="F22:F25" si="3">D22*E22</f>
        <v>0</v>
      </c>
      <c r="G22" s="32"/>
      <c r="H22" s="32"/>
      <c r="I22" s="32"/>
    </row>
    <row r="23" spans="1:9" x14ac:dyDescent="0.25">
      <c r="A23" s="7">
        <v>2.2999999999999998</v>
      </c>
      <c r="B23" s="9" t="s">
        <v>28</v>
      </c>
      <c r="C23" s="12" t="s">
        <v>26</v>
      </c>
      <c r="D23" s="7">
        <f t="shared" si="2"/>
        <v>1050</v>
      </c>
      <c r="E23" s="24"/>
      <c r="F23" s="38">
        <f t="shared" si="3"/>
        <v>0</v>
      </c>
      <c r="G23" s="32"/>
      <c r="H23" s="32"/>
      <c r="I23" s="32"/>
    </row>
    <row r="24" spans="1:9" x14ac:dyDescent="0.25">
      <c r="A24" s="7">
        <v>2.4</v>
      </c>
      <c r="B24" s="9" t="s">
        <v>29</v>
      </c>
      <c r="C24" s="12" t="s">
        <v>26</v>
      </c>
      <c r="D24" s="7">
        <f t="shared" si="2"/>
        <v>1050</v>
      </c>
      <c r="E24" s="24"/>
      <c r="F24" s="38">
        <f t="shared" si="3"/>
        <v>0</v>
      </c>
      <c r="G24" s="32"/>
      <c r="H24" s="32"/>
      <c r="I24" s="32"/>
    </row>
    <row r="25" spans="1:9" x14ac:dyDescent="0.25">
      <c r="A25" s="7">
        <v>2.5</v>
      </c>
      <c r="B25" s="9" t="s">
        <v>30</v>
      </c>
      <c r="C25" s="12" t="s">
        <v>26</v>
      </c>
      <c r="D25" s="7">
        <v>35</v>
      </c>
      <c r="E25" s="24"/>
      <c r="F25" s="38">
        <f t="shared" si="3"/>
        <v>0</v>
      </c>
      <c r="G25" s="32"/>
      <c r="H25" s="32"/>
      <c r="I25" s="32"/>
    </row>
    <row r="26" spans="1:9" ht="15.6" x14ac:dyDescent="0.3">
      <c r="E26" s="22" t="s">
        <v>102</v>
      </c>
      <c r="F26" s="40">
        <f>SUM(F21:F25)</f>
        <v>0</v>
      </c>
    </row>
    <row r="28" spans="1:9" ht="15.6" x14ac:dyDescent="0.3">
      <c r="A28" s="1" t="s">
        <v>93</v>
      </c>
    </row>
    <row r="30" spans="1:9" ht="27.6" customHeight="1" x14ac:dyDescent="0.25">
      <c r="A30" s="3" t="s">
        <v>21</v>
      </c>
      <c r="B30" s="4" t="s">
        <v>0</v>
      </c>
      <c r="C30" s="4" t="s">
        <v>31</v>
      </c>
      <c r="D30" s="4" t="s">
        <v>1</v>
      </c>
      <c r="E30" s="3" t="s">
        <v>22</v>
      </c>
      <c r="F30" s="3" t="s">
        <v>23</v>
      </c>
      <c r="G30" s="3" t="s">
        <v>24</v>
      </c>
      <c r="H30" s="37" t="s">
        <v>7</v>
      </c>
      <c r="I30" s="37"/>
    </row>
    <row r="31" spans="1:9" x14ac:dyDescent="0.25">
      <c r="A31" s="12">
        <v>3.1</v>
      </c>
      <c r="B31" s="9" t="s">
        <v>32</v>
      </c>
      <c r="C31" s="9">
        <v>771276</v>
      </c>
      <c r="D31" s="9" t="s">
        <v>33</v>
      </c>
      <c r="E31" s="7">
        <v>10</v>
      </c>
      <c r="F31" s="24"/>
      <c r="G31" s="38">
        <f>E31*F31</f>
        <v>0</v>
      </c>
      <c r="H31" s="32"/>
      <c r="I31" s="32"/>
    </row>
    <row r="32" spans="1:9" x14ac:dyDescent="0.25">
      <c r="A32" s="12">
        <v>3.2</v>
      </c>
      <c r="B32" s="9" t="s">
        <v>34</v>
      </c>
      <c r="C32" s="9">
        <v>771277</v>
      </c>
      <c r="D32" s="9" t="s">
        <v>33</v>
      </c>
      <c r="E32" s="7">
        <v>20</v>
      </c>
      <c r="F32" s="24"/>
      <c r="G32" s="38">
        <f t="shared" ref="G32:G50" si="4">E32*F32</f>
        <v>0</v>
      </c>
      <c r="H32" s="32"/>
      <c r="I32" s="32"/>
    </row>
    <row r="33" spans="1:9" x14ac:dyDescent="0.25">
      <c r="A33" s="12">
        <v>3.3</v>
      </c>
      <c r="B33" s="9" t="s">
        <v>35</v>
      </c>
      <c r="C33" s="9">
        <v>771147</v>
      </c>
      <c r="D33" s="9" t="s">
        <v>33</v>
      </c>
      <c r="E33" s="7">
        <v>10</v>
      </c>
      <c r="F33" s="24"/>
      <c r="G33" s="38">
        <f t="shared" si="4"/>
        <v>0</v>
      </c>
      <c r="H33" s="32"/>
      <c r="I33" s="32"/>
    </row>
    <row r="34" spans="1:9" x14ac:dyDescent="0.25">
      <c r="A34" s="12">
        <v>3.4</v>
      </c>
      <c r="B34" s="9" t="s">
        <v>36</v>
      </c>
      <c r="C34" s="9">
        <v>771146</v>
      </c>
      <c r="D34" s="9" t="s">
        <v>33</v>
      </c>
      <c r="E34" s="7">
        <v>8</v>
      </c>
      <c r="F34" s="24"/>
      <c r="G34" s="38">
        <f t="shared" si="4"/>
        <v>0</v>
      </c>
      <c r="H34" s="32"/>
      <c r="I34" s="32"/>
    </row>
    <row r="35" spans="1:9" x14ac:dyDescent="0.25">
      <c r="A35" s="12">
        <v>3.5</v>
      </c>
      <c r="B35" s="9" t="s">
        <v>37</v>
      </c>
      <c r="C35" s="9">
        <v>248376</v>
      </c>
      <c r="D35" s="9" t="s">
        <v>38</v>
      </c>
      <c r="E35" s="7">
        <v>40</v>
      </c>
      <c r="F35" s="24"/>
      <c r="G35" s="38">
        <f t="shared" si="4"/>
        <v>0</v>
      </c>
      <c r="H35" s="32"/>
      <c r="I35" s="32"/>
    </row>
    <row r="36" spans="1:9" x14ac:dyDescent="0.25">
      <c r="A36" s="12">
        <v>3.6</v>
      </c>
      <c r="B36" s="9" t="s">
        <v>39</v>
      </c>
      <c r="C36" s="9">
        <v>625034</v>
      </c>
      <c r="D36" s="9" t="s">
        <v>38</v>
      </c>
      <c r="E36" s="7">
        <v>70</v>
      </c>
      <c r="F36" s="24"/>
      <c r="G36" s="38">
        <f t="shared" si="4"/>
        <v>0</v>
      </c>
      <c r="H36" s="32"/>
      <c r="I36" s="32"/>
    </row>
    <row r="37" spans="1:9" x14ac:dyDescent="0.25">
      <c r="A37" s="12">
        <v>3.7</v>
      </c>
      <c r="B37" s="9" t="s">
        <v>40</v>
      </c>
      <c r="C37" s="9">
        <v>625377</v>
      </c>
      <c r="D37" s="9" t="s">
        <v>38</v>
      </c>
      <c r="E37" s="7">
        <v>40</v>
      </c>
      <c r="F37" s="24"/>
      <c r="G37" s="38">
        <f t="shared" si="4"/>
        <v>0</v>
      </c>
      <c r="H37" s="32"/>
      <c r="I37" s="32"/>
    </row>
    <row r="38" spans="1:9" x14ac:dyDescent="0.25">
      <c r="A38" s="12">
        <v>3.8</v>
      </c>
      <c r="B38" s="9" t="s">
        <v>41</v>
      </c>
      <c r="C38" s="9">
        <v>629165</v>
      </c>
      <c r="D38" s="9" t="s">
        <v>38</v>
      </c>
      <c r="E38" s="7">
        <v>15</v>
      </c>
      <c r="F38" s="24"/>
      <c r="G38" s="38">
        <f t="shared" si="4"/>
        <v>0</v>
      </c>
      <c r="H38" s="32"/>
      <c r="I38" s="32"/>
    </row>
    <row r="39" spans="1:9" x14ac:dyDescent="0.25">
      <c r="A39" s="12">
        <v>3.9</v>
      </c>
      <c r="B39" s="9" t="s">
        <v>42</v>
      </c>
      <c r="C39" s="9">
        <v>39875</v>
      </c>
      <c r="D39" s="9" t="s">
        <v>38</v>
      </c>
      <c r="E39" s="7">
        <v>7100</v>
      </c>
      <c r="F39" s="24"/>
      <c r="G39" s="38">
        <f t="shared" si="4"/>
        <v>0</v>
      </c>
      <c r="H39" s="32"/>
      <c r="I39" s="32"/>
    </row>
    <row r="40" spans="1:9" x14ac:dyDescent="0.25">
      <c r="A40" s="27">
        <v>3.1</v>
      </c>
      <c r="B40" s="9" t="s">
        <v>43</v>
      </c>
      <c r="C40" s="9">
        <v>704765</v>
      </c>
      <c r="D40" s="9" t="s">
        <v>38</v>
      </c>
      <c r="E40" s="7">
        <v>150</v>
      </c>
      <c r="F40" s="24"/>
      <c r="G40" s="38">
        <f t="shared" si="4"/>
        <v>0</v>
      </c>
      <c r="H40" s="32"/>
      <c r="I40" s="32"/>
    </row>
    <row r="41" spans="1:9" x14ac:dyDescent="0.25">
      <c r="A41" s="12">
        <v>3.11</v>
      </c>
      <c r="B41" s="9" t="s">
        <v>44</v>
      </c>
      <c r="C41" s="9"/>
      <c r="D41" s="9" t="s">
        <v>38</v>
      </c>
      <c r="E41" s="7">
        <f>6*4</f>
        <v>24</v>
      </c>
      <c r="F41" s="24"/>
      <c r="G41" s="38">
        <f t="shared" si="4"/>
        <v>0</v>
      </c>
      <c r="H41" s="32"/>
      <c r="I41" s="32"/>
    </row>
    <row r="42" spans="1:9" x14ac:dyDescent="0.25">
      <c r="A42" s="12">
        <v>3.12</v>
      </c>
      <c r="B42" s="9" t="s">
        <v>45</v>
      </c>
      <c r="C42" s="9"/>
      <c r="D42" s="9" t="s">
        <v>38</v>
      </c>
      <c r="E42" s="7">
        <f t="shared" ref="E42:E50" si="5">6*4</f>
        <v>24</v>
      </c>
      <c r="F42" s="24"/>
      <c r="G42" s="38">
        <f t="shared" si="4"/>
        <v>0</v>
      </c>
      <c r="H42" s="32"/>
      <c r="I42" s="32"/>
    </row>
    <row r="43" spans="1:9" x14ac:dyDescent="0.25">
      <c r="A43" s="12">
        <v>3.13</v>
      </c>
      <c r="B43" s="9" t="s">
        <v>46</v>
      </c>
      <c r="C43" s="9"/>
      <c r="D43" s="9" t="s">
        <v>38</v>
      </c>
      <c r="E43" s="7">
        <f t="shared" si="5"/>
        <v>24</v>
      </c>
      <c r="F43" s="24"/>
      <c r="G43" s="38">
        <f t="shared" si="4"/>
        <v>0</v>
      </c>
      <c r="H43" s="32"/>
      <c r="I43" s="32"/>
    </row>
    <row r="44" spans="1:9" x14ac:dyDescent="0.25">
      <c r="A44" s="12">
        <v>3.14</v>
      </c>
      <c r="B44" s="9" t="s">
        <v>47</v>
      </c>
      <c r="C44" s="9"/>
      <c r="D44" s="9" t="s">
        <v>38</v>
      </c>
      <c r="E44" s="7">
        <f t="shared" si="5"/>
        <v>24</v>
      </c>
      <c r="F44" s="24"/>
      <c r="G44" s="38">
        <f t="shared" si="4"/>
        <v>0</v>
      </c>
      <c r="H44" s="32"/>
      <c r="I44" s="32"/>
    </row>
    <row r="45" spans="1:9" x14ac:dyDescent="0.25">
      <c r="A45" s="12">
        <v>3.15</v>
      </c>
      <c r="B45" s="9" t="s">
        <v>48</v>
      </c>
      <c r="C45" s="9"/>
      <c r="D45" s="9" t="s">
        <v>38</v>
      </c>
      <c r="E45" s="7">
        <f t="shared" si="5"/>
        <v>24</v>
      </c>
      <c r="F45" s="24"/>
      <c r="G45" s="38">
        <f t="shared" si="4"/>
        <v>0</v>
      </c>
      <c r="H45" s="32"/>
      <c r="I45" s="32"/>
    </row>
    <row r="46" spans="1:9" x14ac:dyDescent="0.25">
      <c r="A46" s="12">
        <v>3.16</v>
      </c>
      <c r="B46" s="9" t="s">
        <v>49</v>
      </c>
      <c r="C46" s="9"/>
      <c r="D46" s="9" t="s">
        <v>38</v>
      </c>
      <c r="E46" s="7">
        <f t="shared" si="5"/>
        <v>24</v>
      </c>
      <c r="F46" s="24"/>
      <c r="G46" s="38">
        <f t="shared" si="4"/>
        <v>0</v>
      </c>
      <c r="H46" s="32"/>
      <c r="I46" s="32"/>
    </row>
    <row r="47" spans="1:9" x14ac:dyDescent="0.25">
      <c r="A47" s="12">
        <v>3.17</v>
      </c>
      <c r="B47" s="9" t="s">
        <v>50</v>
      </c>
      <c r="C47" s="9"/>
      <c r="D47" s="9" t="s">
        <v>38</v>
      </c>
      <c r="E47" s="7">
        <f t="shared" si="5"/>
        <v>24</v>
      </c>
      <c r="F47" s="24"/>
      <c r="G47" s="38">
        <f t="shared" si="4"/>
        <v>0</v>
      </c>
      <c r="H47" s="32"/>
      <c r="I47" s="32"/>
    </row>
    <row r="48" spans="1:9" x14ac:dyDescent="0.25">
      <c r="A48" s="12">
        <v>3.18</v>
      </c>
      <c r="B48" s="9" t="s">
        <v>51</v>
      </c>
      <c r="C48" s="9"/>
      <c r="D48" s="9" t="s">
        <v>38</v>
      </c>
      <c r="E48" s="7">
        <f t="shared" si="5"/>
        <v>24</v>
      </c>
      <c r="F48" s="24"/>
      <c r="G48" s="38">
        <f t="shared" si="4"/>
        <v>0</v>
      </c>
      <c r="H48" s="32"/>
      <c r="I48" s="32"/>
    </row>
    <row r="49" spans="1:9" x14ac:dyDescent="0.25">
      <c r="A49" s="12">
        <v>3.19</v>
      </c>
      <c r="B49" s="9" t="s">
        <v>52</v>
      </c>
      <c r="C49" s="9"/>
      <c r="D49" s="9" t="s">
        <v>38</v>
      </c>
      <c r="E49" s="7">
        <f t="shared" si="5"/>
        <v>24</v>
      </c>
      <c r="F49" s="24"/>
      <c r="G49" s="38">
        <f t="shared" si="4"/>
        <v>0</v>
      </c>
      <c r="H49" s="32"/>
      <c r="I49" s="32"/>
    </row>
    <row r="50" spans="1:9" x14ac:dyDescent="0.25">
      <c r="A50" s="27">
        <v>3.2</v>
      </c>
      <c r="B50" s="9" t="s">
        <v>53</v>
      </c>
      <c r="C50" s="9"/>
      <c r="D50" s="9" t="s">
        <v>38</v>
      </c>
      <c r="E50" s="7">
        <f t="shared" si="5"/>
        <v>24</v>
      </c>
      <c r="F50" s="24"/>
      <c r="G50" s="38">
        <f t="shared" si="4"/>
        <v>0</v>
      </c>
      <c r="H50" s="32"/>
      <c r="I50" s="32"/>
    </row>
    <row r="51" spans="1:9" ht="15.6" x14ac:dyDescent="0.3">
      <c r="F51" s="22" t="s">
        <v>103</v>
      </c>
      <c r="G51" s="40">
        <f>SUM(G31:G50)</f>
        <v>0</v>
      </c>
    </row>
    <row r="53" spans="1:9" ht="15.6" x14ac:dyDescent="0.3">
      <c r="A53" s="1" t="s">
        <v>94</v>
      </c>
    </row>
    <row r="55" spans="1:9" ht="31.2" x14ac:dyDescent="0.25">
      <c r="A55" s="3" t="s">
        <v>21</v>
      </c>
      <c r="B55" s="4" t="s">
        <v>0</v>
      </c>
      <c r="C55" s="4" t="s">
        <v>1</v>
      </c>
      <c r="D55" s="3" t="s">
        <v>22</v>
      </c>
      <c r="E55" s="3" t="s">
        <v>23</v>
      </c>
      <c r="F55" s="3" t="s">
        <v>24</v>
      </c>
      <c r="G55" s="5" t="s">
        <v>54</v>
      </c>
      <c r="H55" s="6" t="s">
        <v>55</v>
      </c>
      <c r="I55" s="6" t="s">
        <v>7</v>
      </c>
    </row>
    <row r="56" spans="1:9" ht="30" x14ac:dyDescent="0.25">
      <c r="A56" s="7">
        <v>4.0999999999999996</v>
      </c>
      <c r="B56" s="13" t="s">
        <v>56</v>
      </c>
      <c r="C56" s="7" t="s">
        <v>57</v>
      </c>
      <c r="D56" s="7">
        <v>30</v>
      </c>
      <c r="E56" s="24"/>
      <c r="F56" s="25">
        <f>D56*E56</f>
        <v>0</v>
      </c>
      <c r="G56" s="7">
        <v>6</v>
      </c>
      <c r="H56" s="39">
        <f>F56*G56</f>
        <v>0</v>
      </c>
      <c r="I56" s="18"/>
    </row>
    <row r="57" spans="1:9" x14ac:dyDescent="0.25">
      <c r="A57" s="7">
        <v>4.2</v>
      </c>
      <c r="B57" s="13" t="s">
        <v>58</v>
      </c>
      <c r="C57" s="7" t="s">
        <v>57</v>
      </c>
      <c r="D57" s="7">
        <v>1</v>
      </c>
      <c r="E57" s="24"/>
      <c r="F57" s="25">
        <f t="shared" ref="F57:F96" si="6">D57*E57</f>
        <v>0</v>
      </c>
      <c r="G57" s="7">
        <v>6</v>
      </c>
      <c r="H57" s="39">
        <f t="shared" ref="H57:H96" si="7">F57*G57</f>
        <v>0</v>
      </c>
      <c r="I57" s="18"/>
    </row>
    <row r="58" spans="1:9" ht="45" x14ac:dyDescent="0.25">
      <c r="A58" s="7">
        <v>4.3</v>
      </c>
      <c r="B58" s="13" t="s">
        <v>59</v>
      </c>
      <c r="C58" s="7" t="s">
        <v>57</v>
      </c>
      <c r="D58" s="7">
        <v>1</v>
      </c>
      <c r="E58" s="24"/>
      <c r="F58" s="25">
        <f t="shared" si="6"/>
        <v>0</v>
      </c>
      <c r="G58" s="7">
        <v>6</v>
      </c>
      <c r="H58" s="39">
        <f t="shared" si="7"/>
        <v>0</v>
      </c>
      <c r="I58" s="18"/>
    </row>
    <row r="59" spans="1:9" ht="45" x14ac:dyDescent="0.25">
      <c r="A59" s="7">
        <v>4.4000000000000004</v>
      </c>
      <c r="B59" s="13" t="s">
        <v>60</v>
      </c>
      <c r="C59" s="7" t="s">
        <v>61</v>
      </c>
      <c r="D59" s="7">
        <v>1</v>
      </c>
      <c r="E59" s="24"/>
      <c r="F59" s="25">
        <f t="shared" si="6"/>
        <v>0</v>
      </c>
      <c r="G59" s="7">
        <v>6</v>
      </c>
      <c r="H59" s="39">
        <f t="shared" si="7"/>
        <v>0</v>
      </c>
      <c r="I59" s="18"/>
    </row>
    <row r="60" spans="1:9" x14ac:dyDescent="0.25">
      <c r="A60" s="7">
        <v>4.5</v>
      </c>
      <c r="B60" s="13" t="s">
        <v>62</v>
      </c>
      <c r="C60" s="7" t="s">
        <v>63</v>
      </c>
      <c r="D60" s="7">
        <v>50</v>
      </c>
      <c r="E60" s="24"/>
      <c r="F60" s="25">
        <f t="shared" si="6"/>
        <v>0</v>
      </c>
      <c r="G60" s="7">
        <v>6</v>
      </c>
      <c r="H60" s="39">
        <f t="shared" si="7"/>
        <v>0</v>
      </c>
      <c r="I60" s="18"/>
    </row>
    <row r="61" spans="1:9" x14ac:dyDescent="0.25">
      <c r="A61" s="7">
        <v>4.5999999999999996</v>
      </c>
      <c r="B61" s="13" t="s">
        <v>64</v>
      </c>
      <c r="C61" s="7" t="s">
        <v>63</v>
      </c>
      <c r="D61" s="7">
        <v>50</v>
      </c>
      <c r="E61" s="24"/>
      <c r="F61" s="25">
        <f t="shared" si="6"/>
        <v>0</v>
      </c>
      <c r="G61" s="7">
        <v>6</v>
      </c>
      <c r="H61" s="39">
        <f t="shared" si="7"/>
        <v>0</v>
      </c>
      <c r="I61" s="18"/>
    </row>
    <row r="62" spans="1:9" ht="51" customHeight="1" x14ac:dyDescent="0.25">
      <c r="A62" s="7">
        <v>4.7</v>
      </c>
      <c r="B62" s="13" t="s">
        <v>65</v>
      </c>
      <c r="C62" s="7" t="s">
        <v>63</v>
      </c>
      <c r="D62" s="7">
        <v>50</v>
      </c>
      <c r="E62" s="24"/>
      <c r="F62" s="25">
        <f t="shared" si="6"/>
        <v>0</v>
      </c>
      <c r="G62" s="7">
        <v>6</v>
      </c>
      <c r="H62" s="39">
        <f t="shared" si="7"/>
        <v>0</v>
      </c>
      <c r="I62" s="19"/>
    </row>
    <row r="63" spans="1:9" ht="45" x14ac:dyDescent="0.25">
      <c r="A63" s="7">
        <v>4.8</v>
      </c>
      <c r="B63" s="13" t="s">
        <v>66</v>
      </c>
      <c r="C63" s="7" t="s">
        <v>61</v>
      </c>
      <c r="D63" s="7">
        <v>100</v>
      </c>
      <c r="E63" s="24"/>
      <c r="F63" s="25">
        <f t="shared" si="6"/>
        <v>0</v>
      </c>
      <c r="G63" s="7">
        <v>6</v>
      </c>
      <c r="H63" s="39">
        <f t="shared" si="7"/>
        <v>0</v>
      </c>
      <c r="I63" s="19"/>
    </row>
    <row r="64" spans="1:9" ht="30" x14ac:dyDescent="0.25">
      <c r="A64" s="7">
        <v>4.9000000000000004</v>
      </c>
      <c r="B64" s="13" t="s">
        <v>67</v>
      </c>
      <c r="C64" s="7" t="s">
        <v>61</v>
      </c>
      <c r="D64" s="7">
        <v>5000</v>
      </c>
      <c r="E64" s="24"/>
      <c r="F64" s="25">
        <f t="shared" si="6"/>
        <v>0</v>
      </c>
      <c r="G64" s="7">
        <v>6</v>
      </c>
      <c r="H64" s="39">
        <f t="shared" si="7"/>
        <v>0</v>
      </c>
      <c r="I64" s="19"/>
    </row>
    <row r="65" spans="1:9" ht="105" x14ac:dyDescent="0.25">
      <c r="A65" s="26">
        <v>4.0999999999999996</v>
      </c>
      <c r="B65" s="13" t="s">
        <v>68</v>
      </c>
      <c r="C65" s="7" t="s">
        <v>63</v>
      </c>
      <c r="D65" s="7">
        <v>50</v>
      </c>
      <c r="E65" s="24"/>
      <c r="F65" s="25">
        <f t="shared" si="6"/>
        <v>0</v>
      </c>
      <c r="G65" s="7">
        <v>6</v>
      </c>
      <c r="H65" s="39">
        <f t="shared" si="7"/>
        <v>0</v>
      </c>
      <c r="I65" s="19"/>
    </row>
    <row r="66" spans="1:9" ht="45" customHeight="1" x14ac:dyDescent="0.25">
      <c r="A66" s="7">
        <v>4.1100000000000003</v>
      </c>
      <c r="B66" s="13" t="s">
        <v>69</v>
      </c>
      <c r="C66" s="7" t="s">
        <v>61</v>
      </c>
      <c r="D66" s="7">
        <v>150</v>
      </c>
      <c r="E66" s="24"/>
      <c r="F66" s="25">
        <f t="shared" si="6"/>
        <v>0</v>
      </c>
      <c r="G66" s="7">
        <v>6</v>
      </c>
      <c r="H66" s="39">
        <f t="shared" si="7"/>
        <v>0</v>
      </c>
      <c r="I66" s="19"/>
    </row>
    <row r="67" spans="1:9" ht="157.19999999999999" customHeight="1" x14ac:dyDescent="0.25">
      <c r="A67" s="7">
        <v>4.12</v>
      </c>
      <c r="B67" s="13" t="s">
        <v>70</v>
      </c>
      <c r="C67" s="7" t="s">
        <v>61</v>
      </c>
      <c r="D67" s="7">
        <v>1</v>
      </c>
      <c r="E67" s="24"/>
      <c r="F67" s="25">
        <f t="shared" si="6"/>
        <v>0</v>
      </c>
      <c r="G67" s="7">
        <v>6</v>
      </c>
      <c r="H67" s="39">
        <f t="shared" si="7"/>
        <v>0</v>
      </c>
      <c r="I67" s="19"/>
    </row>
    <row r="68" spans="1:9" x14ac:dyDescent="0.25">
      <c r="A68" s="7">
        <v>4.13</v>
      </c>
      <c r="B68" s="13" t="s">
        <v>71</v>
      </c>
      <c r="C68" s="7" t="s">
        <v>61</v>
      </c>
      <c r="D68" s="7">
        <v>1</v>
      </c>
      <c r="E68" s="24"/>
      <c r="F68" s="25">
        <f t="shared" si="6"/>
        <v>0</v>
      </c>
      <c r="G68" s="7">
        <v>6</v>
      </c>
      <c r="H68" s="39">
        <f t="shared" si="7"/>
        <v>0</v>
      </c>
      <c r="I68" s="17"/>
    </row>
    <row r="69" spans="1:9" x14ac:dyDescent="0.25">
      <c r="A69" s="7">
        <v>4.1399999999999997</v>
      </c>
      <c r="B69" s="13" t="s">
        <v>72</v>
      </c>
      <c r="C69" s="7" t="s">
        <v>61</v>
      </c>
      <c r="D69" s="7">
        <v>100</v>
      </c>
      <c r="E69" s="24"/>
      <c r="F69" s="25">
        <f t="shared" si="6"/>
        <v>0</v>
      </c>
      <c r="G69" s="7">
        <v>6</v>
      </c>
      <c r="H69" s="39">
        <f t="shared" si="7"/>
        <v>0</v>
      </c>
      <c r="I69" s="17"/>
    </row>
    <row r="70" spans="1:9" x14ac:dyDescent="0.25">
      <c r="A70" s="7">
        <v>4.1500000000000004</v>
      </c>
      <c r="B70" s="13" t="s">
        <v>73</v>
      </c>
      <c r="C70" s="7" t="s">
        <v>61</v>
      </c>
      <c r="D70" s="7">
        <v>100</v>
      </c>
      <c r="E70" s="24"/>
      <c r="F70" s="25">
        <f t="shared" si="6"/>
        <v>0</v>
      </c>
      <c r="G70" s="7">
        <v>6</v>
      </c>
      <c r="H70" s="39">
        <f t="shared" si="7"/>
        <v>0</v>
      </c>
      <c r="I70" s="17"/>
    </row>
    <row r="71" spans="1:9" ht="15.6" x14ac:dyDescent="0.3">
      <c r="G71" s="22" t="s">
        <v>104</v>
      </c>
      <c r="H71" s="40">
        <f>SUM(H56:H70)</f>
        <v>0</v>
      </c>
    </row>
    <row r="73" spans="1:9" ht="15.6" x14ac:dyDescent="0.3">
      <c r="A73" s="1" t="s">
        <v>95</v>
      </c>
      <c r="H73" s="41"/>
    </row>
    <row r="75" spans="1:9" ht="35.4" customHeight="1" x14ac:dyDescent="0.25">
      <c r="A75" s="3" t="s">
        <v>21</v>
      </c>
      <c r="B75" s="4" t="s">
        <v>0</v>
      </c>
      <c r="C75" s="3" t="s">
        <v>1</v>
      </c>
      <c r="D75" s="3" t="s">
        <v>22</v>
      </c>
      <c r="E75" s="3" t="s">
        <v>23</v>
      </c>
      <c r="F75" s="3" t="s">
        <v>24</v>
      </c>
      <c r="G75" s="37" t="s">
        <v>7</v>
      </c>
      <c r="H75" s="37"/>
      <c r="I75" s="37"/>
    </row>
    <row r="76" spans="1:9" ht="64.8" customHeight="1" x14ac:dyDescent="0.25">
      <c r="A76" s="7">
        <v>5.0999999999999996</v>
      </c>
      <c r="B76" s="13" t="s">
        <v>74</v>
      </c>
      <c r="C76" s="7" t="s">
        <v>75</v>
      </c>
      <c r="D76" s="14">
        <v>1.9918079999999991</v>
      </c>
      <c r="E76" s="24"/>
      <c r="F76" s="39">
        <f>D76*E76</f>
        <v>0</v>
      </c>
      <c r="G76" s="32"/>
      <c r="H76" s="32"/>
      <c r="I76" s="32"/>
    </row>
    <row r="77" spans="1:9" ht="15.6" x14ac:dyDescent="0.3">
      <c r="E77" s="22" t="s">
        <v>105</v>
      </c>
      <c r="F77" s="40">
        <f>SUM(F76)</f>
        <v>0</v>
      </c>
    </row>
    <row r="79" spans="1:9" ht="15.6" x14ac:dyDescent="0.3">
      <c r="A79" s="1" t="s">
        <v>96</v>
      </c>
    </row>
    <row r="81" spans="1:9" ht="30.6" customHeight="1" x14ac:dyDescent="0.25">
      <c r="A81" s="3" t="s">
        <v>21</v>
      </c>
      <c r="B81" s="4" t="s">
        <v>0</v>
      </c>
      <c r="C81" s="3" t="s">
        <v>1</v>
      </c>
      <c r="D81" s="3" t="s">
        <v>22</v>
      </c>
      <c r="E81" s="3" t="s">
        <v>23</v>
      </c>
      <c r="F81" s="3" t="s">
        <v>24</v>
      </c>
      <c r="G81" s="5" t="s">
        <v>54</v>
      </c>
      <c r="H81" s="6" t="s">
        <v>55</v>
      </c>
      <c r="I81" s="6" t="s">
        <v>7</v>
      </c>
    </row>
    <row r="82" spans="1:9" x14ac:dyDescent="0.25">
      <c r="A82" s="7">
        <v>6.1</v>
      </c>
      <c r="B82" s="9" t="s">
        <v>76</v>
      </c>
      <c r="C82" s="7" t="s">
        <v>12</v>
      </c>
      <c r="D82" s="7">
        <v>1</v>
      </c>
      <c r="E82" s="24"/>
      <c r="F82" s="25">
        <f>D82*E82</f>
        <v>0</v>
      </c>
      <c r="G82" s="7">
        <v>6</v>
      </c>
      <c r="H82" s="38">
        <f>F82*G82</f>
        <v>0</v>
      </c>
      <c r="I82" s="17"/>
    </row>
    <row r="83" spans="1:9" x14ac:dyDescent="0.25">
      <c r="A83" s="7">
        <v>6.2</v>
      </c>
      <c r="B83" s="9" t="s">
        <v>77</v>
      </c>
      <c r="C83" s="7" t="s">
        <v>12</v>
      </c>
      <c r="D83" s="7">
        <v>1</v>
      </c>
      <c r="E83" s="24"/>
      <c r="F83" s="25">
        <f>D83*E83</f>
        <v>0</v>
      </c>
      <c r="G83" s="7">
        <v>6</v>
      </c>
      <c r="H83" s="38">
        <f>F83*G83</f>
        <v>0</v>
      </c>
      <c r="I83" s="17"/>
    </row>
    <row r="84" spans="1:9" x14ac:dyDescent="0.25">
      <c r="A84" s="7">
        <v>6.3</v>
      </c>
      <c r="B84" s="9" t="s">
        <v>78</v>
      </c>
      <c r="C84" s="7" t="s">
        <v>26</v>
      </c>
      <c r="D84" s="7">
        <v>255</v>
      </c>
      <c r="E84" s="24"/>
      <c r="F84" s="25">
        <f>D84*E84</f>
        <v>0</v>
      </c>
      <c r="G84" s="7">
        <v>6</v>
      </c>
      <c r="H84" s="38">
        <f t="shared" ref="H84:H86" si="8">F84*G84</f>
        <v>0</v>
      </c>
      <c r="I84" s="17"/>
    </row>
    <row r="85" spans="1:9" x14ac:dyDescent="0.25">
      <c r="A85" s="7">
        <v>6.4</v>
      </c>
      <c r="B85" s="9" t="s">
        <v>79</v>
      </c>
      <c r="C85" s="7" t="s">
        <v>26</v>
      </c>
      <c r="D85" s="7">
        <v>255</v>
      </c>
      <c r="E85" s="24"/>
      <c r="F85" s="25">
        <f t="shared" ref="F85:F86" si="9">D85*E85</f>
        <v>0</v>
      </c>
      <c r="G85" s="7">
        <v>6</v>
      </c>
      <c r="H85" s="38">
        <f t="shared" si="8"/>
        <v>0</v>
      </c>
      <c r="I85" s="17"/>
    </row>
    <row r="86" spans="1:9" x14ac:dyDescent="0.25">
      <c r="A86" s="7">
        <v>6.5</v>
      </c>
      <c r="B86" s="9" t="s">
        <v>80</v>
      </c>
      <c r="C86" s="7" t="s">
        <v>26</v>
      </c>
      <c r="D86" s="7">
        <v>255</v>
      </c>
      <c r="E86" s="24"/>
      <c r="F86" s="25">
        <f t="shared" si="9"/>
        <v>0</v>
      </c>
      <c r="G86" s="7">
        <v>6</v>
      </c>
      <c r="H86" s="38">
        <f t="shared" si="8"/>
        <v>0</v>
      </c>
      <c r="I86" s="17"/>
    </row>
    <row r="87" spans="1:9" ht="15.6" x14ac:dyDescent="0.3">
      <c r="E87" s="11"/>
      <c r="G87" s="22" t="s">
        <v>106</v>
      </c>
      <c r="H87" s="40">
        <f>SUM(H82:H86)</f>
        <v>0</v>
      </c>
    </row>
    <row r="89" spans="1:9" ht="15.6" x14ac:dyDescent="0.3">
      <c r="A89" s="1" t="s">
        <v>97</v>
      </c>
    </row>
    <row r="91" spans="1:9" ht="30.6" customHeight="1" x14ac:dyDescent="0.25">
      <c r="A91" s="3" t="s">
        <v>21</v>
      </c>
      <c r="B91" s="4" t="s">
        <v>0</v>
      </c>
      <c r="C91" s="4" t="s">
        <v>1</v>
      </c>
      <c r="D91" s="3" t="s">
        <v>22</v>
      </c>
      <c r="E91" s="3" t="s">
        <v>23</v>
      </c>
      <c r="F91" s="3" t="s">
        <v>24</v>
      </c>
      <c r="G91" s="5" t="s">
        <v>54</v>
      </c>
      <c r="H91" s="6" t="s">
        <v>55</v>
      </c>
      <c r="I91" s="6" t="s">
        <v>7</v>
      </c>
    </row>
    <row r="92" spans="1:9" x14ac:dyDescent="0.25">
      <c r="A92" s="12">
        <v>7.1</v>
      </c>
      <c r="B92" s="13" t="s">
        <v>81</v>
      </c>
      <c r="C92" s="9" t="s">
        <v>61</v>
      </c>
      <c r="D92" s="9">
        <v>1</v>
      </c>
      <c r="E92" s="24"/>
      <c r="F92" s="39">
        <f t="shared" si="6"/>
        <v>0</v>
      </c>
      <c r="G92" s="7">
        <v>6</v>
      </c>
      <c r="H92" s="38">
        <f>F92*G92</f>
        <v>0</v>
      </c>
      <c r="I92" s="17"/>
    </row>
    <row r="93" spans="1:9" x14ac:dyDescent="0.25">
      <c r="A93" s="12">
        <v>7.2</v>
      </c>
      <c r="B93" s="13" t="s">
        <v>82</v>
      </c>
      <c r="C93" s="9" t="s">
        <v>61</v>
      </c>
      <c r="D93" s="9">
        <v>1</v>
      </c>
      <c r="E93" s="24"/>
      <c r="F93" s="39">
        <f t="shared" si="6"/>
        <v>0</v>
      </c>
      <c r="G93" s="7">
        <v>6</v>
      </c>
      <c r="H93" s="38">
        <f t="shared" si="7"/>
        <v>0</v>
      </c>
      <c r="I93" s="17"/>
    </row>
    <row r="94" spans="1:9" x14ac:dyDescent="0.25">
      <c r="A94" s="12">
        <v>7.3</v>
      </c>
      <c r="B94" s="13" t="s">
        <v>83</v>
      </c>
      <c r="C94" s="9" t="s">
        <v>61</v>
      </c>
      <c r="D94" s="9">
        <v>1</v>
      </c>
      <c r="E94" s="24"/>
      <c r="F94" s="39">
        <f t="shared" si="6"/>
        <v>0</v>
      </c>
      <c r="G94" s="7">
        <v>6</v>
      </c>
      <c r="H94" s="38">
        <f t="shared" si="7"/>
        <v>0</v>
      </c>
      <c r="I94" s="17"/>
    </row>
    <row r="95" spans="1:9" x14ac:dyDescent="0.25">
      <c r="A95" s="12">
        <v>7.4</v>
      </c>
      <c r="B95" s="13" t="s">
        <v>84</v>
      </c>
      <c r="C95" s="9" t="s">
        <v>61</v>
      </c>
      <c r="D95" s="9">
        <v>1</v>
      </c>
      <c r="E95" s="24"/>
      <c r="F95" s="39">
        <f t="shared" si="6"/>
        <v>0</v>
      </c>
      <c r="G95" s="7">
        <v>6</v>
      </c>
      <c r="H95" s="38">
        <f t="shared" si="7"/>
        <v>0</v>
      </c>
      <c r="I95" s="17"/>
    </row>
    <row r="96" spans="1:9" x14ac:dyDescent="0.25">
      <c r="A96" s="12">
        <v>7.5</v>
      </c>
      <c r="B96" s="13" t="s">
        <v>85</v>
      </c>
      <c r="C96" s="9" t="s">
        <v>61</v>
      </c>
      <c r="D96" s="9">
        <v>1</v>
      </c>
      <c r="E96" s="24"/>
      <c r="F96" s="39">
        <f t="shared" si="6"/>
        <v>0</v>
      </c>
      <c r="G96" s="7">
        <v>6</v>
      </c>
      <c r="H96" s="38">
        <f t="shared" si="7"/>
        <v>0</v>
      </c>
      <c r="I96" s="17"/>
    </row>
    <row r="97" spans="1:9" ht="15.6" x14ac:dyDescent="0.3">
      <c r="G97" s="22" t="s">
        <v>107</v>
      </c>
      <c r="H97" s="40">
        <f>SUM(H92:H96)</f>
        <v>0</v>
      </c>
    </row>
    <row r="99" spans="1:9" ht="15.6" x14ac:dyDescent="0.3">
      <c r="A99" s="1" t="s">
        <v>98</v>
      </c>
    </row>
    <row r="101" spans="1:9" ht="33" customHeight="1" x14ac:dyDescent="0.25">
      <c r="A101" s="3" t="s">
        <v>21</v>
      </c>
      <c r="B101" s="4" t="s">
        <v>0</v>
      </c>
      <c r="C101" s="3" t="s">
        <v>1</v>
      </c>
      <c r="D101" s="3" t="s">
        <v>22</v>
      </c>
      <c r="E101" s="3" t="s">
        <v>23</v>
      </c>
      <c r="F101" s="3" t="s">
        <v>24</v>
      </c>
      <c r="G101" s="37" t="s">
        <v>7</v>
      </c>
      <c r="H101" s="37"/>
      <c r="I101" s="37"/>
    </row>
    <row r="102" spans="1:9" x14ac:dyDescent="0.25">
      <c r="A102" s="12">
        <v>8.1</v>
      </c>
      <c r="B102" s="9" t="s">
        <v>86</v>
      </c>
      <c r="C102" s="12" t="s">
        <v>87</v>
      </c>
      <c r="D102" s="7">
        <v>30</v>
      </c>
      <c r="E102" s="24"/>
      <c r="F102" s="39">
        <f>D102*E102</f>
        <v>0</v>
      </c>
      <c r="G102" s="32"/>
      <c r="H102" s="32"/>
      <c r="I102" s="32"/>
    </row>
    <row r="103" spans="1:9" x14ac:dyDescent="0.25">
      <c r="A103" s="12">
        <v>8.1999999999999993</v>
      </c>
      <c r="B103" s="9" t="s">
        <v>88</v>
      </c>
      <c r="C103" s="12" t="s">
        <v>87</v>
      </c>
      <c r="D103" s="7">
        <v>30</v>
      </c>
      <c r="E103" s="24"/>
      <c r="F103" s="39">
        <f t="shared" ref="F103:F105" si="10">D103*E103</f>
        <v>0</v>
      </c>
      <c r="G103" s="32"/>
      <c r="H103" s="32"/>
      <c r="I103" s="32"/>
    </row>
    <row r="104" spans="1:9" x14ac:dyDescent="0.25">
      <c r="A104" s="12">
        <v>8.3000000000000007</v>
      </c>
      <c r="B104" s="9" t="s">
        <v>89</v>
      </c>
      <c r="C104" s="12" t="s">
        <v>87</v>
      </c>
      <c r="D104" s="7">
        <v>30</v>
      </c>
      <c r="E104" s="24"/>
      <c r="F104" s="39">
        <f t="shared" si="10"/>
        <v>0</v>
      </c>
      <c r="G104" s="32"/>
      <c r="H104" s="32"/>
      <c r="I104" s="32"/>
    </row>
    <row r="105" spans="1:9" x14ac:dyDescent="0.25">
      <c r="A105" s="12">
        <v>8.4</v>
      </c>
      <c r="B105" s="9" t="s">
        <v>90</v>
      </c>
      <c r="C105" s="12" t="s">
        <v>87</v>
      </c>
      <c r="D105" s="7">
        <v>30</v>
      </c>
      <c r="E105" s="24"/>
      <c r="F105" s="39">
        <f t="shared" si="10"/>
        <v>0</v>
      </c>
      <c r="G105" s="32"/>
      <c r="H105" s="32"/>
      <c r="I105" s="32"/>
    </row>
    <row r="106" spans="1:9" ht="15.6" x14ac:dyDescent="0.3">
      <c r="E106" s="22" t="s">
        <v>108</v>
      </c>
      <c r="F106" s="40">
        <f>SUM(F102:F105)</f>
        <v>0</v>
      </c>
    </row>
    <row r="109" spans="1:9" ht="15.6" x14ac:dyDescent="0.3">
      <c r="A109" s="1" t="s">
        <v>100</v>
      </c>
    </row>
    <row r="110" spans="1:9" ht="15.6" x14ac:dyDescent="0.3">
      <c r="A110" s="1"/>
    </row>
    <row r="111" spans="1:9" ht="15.6" x14ac:dyDescent="0.3">
      <c r="A111" s="35" t="s">
        <v>112</v>
      </c>
      <c r="B111" s="36"/>
      <c r="C111" s="33" t="s">
        <v>111</v>
      </c>
      <c r="D111" s="34"/>
    </row>
    <row r="112" spans="1:9" x14ac:dyDescent="0.25">
      <c r="A112" s="20" t="str">
        <f>A3</f>
        <v>1. SECTION A: PRELIMINARIES AND GENERAL - FIXED</v>
      </c>
      <c r="B112" s="21"/>
      <c r="C112" s="28">
        <f>H16</f>
        <v>0</v>
      </c>
      <c r="D112" s="29"/>
    </row>
    <row r="113" spans="1:4" x14ac:dyDescent="0.25">
      <c r="A113" s="20" t="str">
        <f>A18</f>
        <v>2. SECTION B: TIME RELATED</v>
      </c>
      <c r="B113" s="21"/>
      <c r="C113" s="28">
        <f>F26</f>
        <v>0</v>
      </c>
      <c r="D113" s="29"/>
    </row>
    <row r="114" spans="1:4" x14ac:dyDescent="0.25">
      <c r="A114" s="20" t="str">
        <f>A28</f>
        <v>3. SECTION C: SPARES (SUPPLY ONLY)</v>
      </c>
      <c r="B114" s="21"/>
      <c r="C114" s="28">
        <f>G51</f>
        <v>0</v>
      </c>
      <c r="D114" s="29"/>
    </row>
    <row r="115" spans="1:4" x14ac:dyDescent="0.25">
      <c r="A115" s="20" t="str">
        <f>A53</f>
        <v>4. SECTION D: CLEANING &amp; MAINTENANCE</v>
      </c>
      <c r="B115" s="21"/>
      <c r="C115" s="28">
        <f>H71</f>
        <v>0</v>
      </c>
      <c r="D115" s="29"/>
    </row>
    <row r="116" spans="1:4" x14ac:dyDescent="0.25">
      <c r="A116" s="20" t="str">
        <f>A73</f>
        <v>5. SECTION E: STEEL WORK</v>
      </c>
      <c r="B116" s="21"/>
      <c r="C116" s="28">
        <f>F77</f>
        <v>0</v>
      </c>
      <c r="D116" s="29"/>
    </row>
    <row r="117" spans="1:4" x14ac:dyDescent="0.25">
      <c r="A117" s="20" t="str">
        <f>A79</f>
        <v>6. SECTION F: WALKWAYS</v>
      </c>
      <c r="B117" s="21"/>
      <c r="C117" s="28">
        <f>H87</f>
        <v>0</v>
      </c>
      <c r="D117" s="29"/>
    </row>
    <row r="118" spans="1:4" x14ac:dyDescent="0.25">
      <c r="A118" s="20" t="str">
        <f>A89</f>
        <v>7. SECTION G: PUMPS</v>
      </c>
      <c r="B118" s="21"/>
      <c r="C118" s="28">
        <f>H97</f>
        <v>0</v>
      </c>
      <c r="D118" s="29"/>
    </row>
    <row r="119" spans="1:4" x14ac:dyDescent="0.25">
      <c r="A119" s="20" t="str">
        <f>A99</f>
        <v>8. SECTION H: PLANT &amp; EQUIPMENT</v>
      </c>
      <c r="B119" s="21"/>
      <c r="C119" s="28">
        <f>F106</f>
        <v>0</v>
      </c>
      <c r="D119" s="29"/>
    </row>
    <row r="120" spans="1:4" ht="15.6" x14ac:dyDescent="0.3">
      <c r="A120" s="30" t="s">
        <v>113</v>
      </c>
      <c r="B120" s="31"/>
      <c r="C120" s="42">
        <f>SUM(C112:D119)</f>
        <v>0</v>
      </c>
      <c r="D120" s="43"/>
    </row>
  </sheetData>
  <mergeCells count="46">
    <mergeCell ref="G20:I20"/>
    <mergeCell ref="H36:I36"/>
    <mergeCell ref="G21:I21"/>
    <mergeCell ref="G22:I22"/>
    <mergeCell ref="G23:I23"/>
    <mergeCell ref="G24:I24"/>
    <mergeCell ref="G25:I25"/>
    <mergeCell ref="G101:I101"/>
    <mergeCell ref="H43:I43"/>
    <mergeCell ref="H44:I44"/>
    <mergeCell ref="H45:I45"/>
    <mergeCell ref="H46:I46"/>
    <mergeCell ref="H47:I47"/>
    <mergeCell ref="H48:I48"/>
    <mergeCell ref="H49:I49"/>
    <mergeCell ref="H50:I50"/>
    <mergeCell ref="H30:I30"/>
    <mergeCell ref="G76:I76"/>
    <mergeCell ref="G75:I75"/>
    <mergeCell ref="H37:I37"/>
    <mergeCell ref="H38:I38"/>
    <mergeCell ref="H39:I39"/>
    <mergeCell ref="H40:I40"/>
    <mergeCell ref="H41:I41"/>
    <mergeCell ref="H42:I42"/>
    <mergeCell ref="H31:I31"/>
    <mergeCell ref="H32:I32"/>
    <mergeCell ref="H33:I33"/>
    <mergeCell ref="H34:I34"/>
    <mergeCell ref="H35:I35"/>
    <mergeCell ref="C119:D119"/>
    <mergeCell ref="C120:D120"/>
    <mergeCell ref="A120:B120"/>
    <mergeCell ref="G102:I102"/>
    <mergeCell ref="G103:I103"/>
    <mergeCell ref="G104:I104"/>
    <mergeCell ref="G105:I105"/>
    <mergeCell ref="C111:D111"/>
    <mergeCell ref="A111:B111"/>
    <mergeCell ref="C113:D113"/>
    <mergeCell ref="C114:D114"/>
    <mergeCell ref="C115:D115"/>
    <mergeCell ref="C116:D116"/>
    <mergeCell ref="C117:D117"/>
    <mergeCell ref="C118:D118"/>
    <mergeCell ref="C112:D112"/>
  </mergeCells>
  <pageMargins left="0.74803149606299213" right="0.74803149606299213" top="0.98425196850393704" bottom="0.98425196850393704" header="0.51181102362204722" footer="0.51181102362204722"/>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Cooling Towers</vt:lpstr>
      <vt:lpstr>'Cooling 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Luyanda Msipha</dc:creator>
  <cp:lastModifiedBy>Luyanda Msipha</cp:lastModifiedBy>
  <cp:lastPrinted>2026-09-03T20:12:28Z</cp:lastPrinted>
  <dcterms:created xsi:type="dcterms:W3CDTF">2026-08-20T11:50:16Z</dcterms:created>
  <dcterms:modified xsi:type="dcterms:W3CDTF">2026-09-03T20:13:39Z</dcterms:modified>
</cp:coreProperties>
</file>