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itao365-my.sharepoint.com/personal/lindokuhle_mantyintyi_sita_co_za/Documents/Documents/2026.2027/WO99445 RFB 3273-2026/Publication/"/>
    </mc:Choice>
  </mc:AlternateContent>
  <xr:revisionPtr revIDLastSave="24" documentId="8_{96192AE5-621E-4591-A002-09D6014E4124}" xr6:coauthVersionLast="47" xr6:coauthVersionMax="47" xr10:uidLastSave="{C599884A-213F-4094-BEAF-4113A101743F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Hlk137546477" localSheetId="0">'PRICING SCHEDULE'!#REF!</definedName>
    <definedName name="_xlnm.Print_Area" localSheetId="0">'PRICING SCHEDULE'!$A:$K</definedName>
    <definedName name="_xlnm.Print_Titles" localSheetId="0">'PRICING SCHEDULE'!$1:$5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6" l="1"/>
  <c r="I22" i="6" s="1"/>
  <c r="H23" i="6"/>
  <c r="I23" i="6" s="1"/>
  <c r="H24" i="6"/>
  <c r="I24" i="6" s="1"/>
  <c r="H25" i="6"/>
  <c r="I25" i="6" s="1"/>
  <c r="H26" i="6"/>
  <c r="I26" i="6" s="1"/>
  <c r="H27" i="6"/>
  <c r="I27" i="6" s="1"/>
  <c r="H28" i="6"/>
  <c r="H29" i="6"/>
  <c r="I29" i="6" s="1"/>
  <c r="H30" i="6"/>
  <c r="I30" i="6" s="1"/>
  <c r="H31" i="6"/>
  <c r="I31" i="6" s="1"/>
  <c r="H32" i="6"/>
  <c r="I32" i="6" s="1"/>
  <c r="H33" i="6"/>
  <c r="I33" i="6" s="1"/>
  <c r="H34" i="6"/>
  <c r="I34" i="6" s="1"/>
  <c r="H35" i="6"/>
  <c r="I35" i="6" s="1"/>
  <c r="H36" i="6"/>
  <c r="I36" i="6" s="1"/>
  <c r="H37" i="6"/>
  <c r="I37" i="6" s="1"/>
  <c r="H38" i="6"/>
  <c r="I38" i="6" s="1"/>
  <c r="H39" i="6"/>
  <c r="I39" i="6" s="1"/>
  <c r="H40" i="6"/>
  <c r="I40" i="6" s="1"/>
  <c r="H41" i="6"/>
  <c r="I41" i="6" s="1"/>
  <c r="H42" i="6"/>
  <c r="I42" i="6" s="1"/>
  <c r="H43" i="6"/>
  <c r="G44" i="6"/>
  <c r="G45" i="6" s="1"/>
  <c r="G46" i="6" s="1"/>
  <c r="I43" i="6"/>
  <c r="I28" i="6"/>
  <c r="H44" i="6" l="1"/>
  <c r="H45" i="6" s="1"/>
  <c r="I20" i="6"/>
  <c r="I44" i="6" s="1"/>
  <c r="H46" i="6" l="1"/>
</calcChain>
</file>

<file path=xl/sharedStrings.xml><?xml version="1.0" encoding="utf-8"?>
<sst xmlns="http://schemas.openxmlformats.org/spreadsheetml/2006/main" count="63" uniqueCount="63">
  <si>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</si>
  <si>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</si>
  <si>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</si>
  <si>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</si>
  <si>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</si>
  <si>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</si>
  <si>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</si>
  <si>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</si>
  <si>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</si>
  <si>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</si>
  <si>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</si>
  <si>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</si>
  <si>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</si>
  <si>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</si>
  <si>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</si>
  <si>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</si>
  <si>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</si>
  <si>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</si>
  <si>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</si>
  <si>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</si>
  <si>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</si>
  <si>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</si>
  <si>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</si>
  <si>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</si>
  <si>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</si>
  <si>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</si>
  <si>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</si>
  <si>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</si>
  <si>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</si>
  <si>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</si>
  <si>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</si>
  <si>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</si>
  <si>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BRAND / MODEL (if applicable)</t>
  </si>
  <si>
    <t>Part Number</t>
  </si>
  <si>
    <t xml:space="preserve"> </t>
  </si>
  <si>
    <t xml:space="preserve">CloudEngine S5755-H48P4Y2CZ(C13_South Africa) </t>
  </si>
  <si>
    <t xml:space="preserve">CloudEngine S6730-H48X6C-V2(C13_South Africa) </t>
  </si>
  <si>
    <t xml:space="preserve">CloudEngine S6730-H24X6C-V2(C13_South Africa) </t>
  </si>
  <si>
    <t xml:space="preserve">CloudEngine S8700-10(C19_South Africa) </t>
  </si>
  <si>
    <t xml:space="preserve">CloudEngine S5755-S48T8YZ(C13_South Africa) </t>
  </si>
  <si>
    <t xml:space="preserve">CloudEngine S6780-H4Z(C13_South Africa) </t>
  </si>
  <si>
    <t xml:space="preserve">CloudEngine S5735-L48P4XE-A-V2(C13_South Africa) </t>
  </si>
  <si>
    <r>
      <t>CloudEngine S5735-L24P4XE-A-V2(C13_South Africa)</t>
    </r>
    <r>
      <rPr>
        <sz val="10.5"/>
        <color rgb="FF000000"/>
        <rFont val="Times New Roman"/>
        <family val="1"/>
      </rPr>
      <t xml:space="preserve"> </t>
    </r>
  </si>
  <si>
    <t xml:space="preserve">Hi-Care Standard All Devices_5years </t>
  </si>
  <si>
    <t xml:space="preserve">N1-CloudCampus,Advanced including 5 Years SNS for All devices </t>
  </si>
  <si>
    <t xml:space="preserve">Wireless </t>
  </si>
  <si>
    <t>Switches</t>
  </si>
  <si>
    <t xml:space="preserve">CloudEngine S6730-H24X6C-V2 AP license </t>
  </si>
  <si>
    <t xml:space="preserve">AirEngine 6776-57T </t>
  </si>
  <si>
    <t xml:space="preserve">WLAN Network Design and Implementation Service </t>
  </si>
  <si>
    <t xml:space="preserve">Hi-Care Standard All Devices_36Month(s) </t>
  </si>
  <si>
    <t xml:space="preserve">N1-CloudCampus,Advanced including 3 Years SNS for All devices </t>
  </si>
  <si>
    <t xml:space="preserve">SFP modules </t>
  </si>
  <si>
    <t xml:space="preserve">10G-SFP-LR 10km SMF </t>
  </si>
  <si>
    <t xml:space="preserve">10G-SFP-SR 300m MMF  </t>
  </si>
  <si>
    <t xml:space="preserve">1G-SFP-Cu RJ45 </t>
  </si>
  <si>
    <t xml:space="preserve">1G-SFP Multi Mode </t>
  </si>
  <si>
    <r>
      <t>CloudEngine S5755-H24P4Y2CZ(C13_South Africa)</t>
    </r>
    <r>
      <rPr>
        <sz val="10.5"/>
        <color rgb="FF000000"/>
        <rFont val="Times New Roman"/>
        <family val="1"/>
      </rPr>
      <t xml:space="preserve"> </t>
    </r>
  </si>
  <si>
    <t>RFB 3273-2026 ERP NO: 523017</t>
  </si>
  <si>
    <t>RFB No</t>
  </si>
  <si>
    <t>RFB Title</t>
  </si>
  <si>
    <t>Supply and delivery of HUAWEI Network Infrastructure equipment with HUAWEI support for five years for the Western Cape Government (WCG), Department: Premier (Branch Centre for e-Innovation).</t>
  </si>
  <si>
    <t>SUPPLY AND DELIVERY OF HUAWEI NETWORK INFRASTRUCTURE EQUIPMENT WITH HUAWEI SUPPORT FOR FIVE (5) YEARS FOR THE WESTERN CAPE GOVERNMENT (WCG), DEPARTMENT OF THE PREMIER - CENTRE FOR E-INNOVATION (CEI).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</si>
</sst>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#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indexed="8"/>
      <name val="Helvetica"/>
      <family val="2"/>
    </font>
    <font>
      <b/>
      <sz val="9"/>
      <color indexed="8"/>
      <name val="Helvetica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0.5"/>
      <color rgb="FF000000"/>
      <name val="Times New Roman"/>
      <family val="1"/>
    </font>
    <font>
      <sz val="8.5"/>
      <color rgb="FF212121"/>
      <name val="Times New Roman"/>
      <family val="1"/>
    </font>
    <font>
      <b/>
      <sz val="8.5"/>
      <color rgb="FF21212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theme="8"/>
      </bottom>
      <diagonal/>
    </border>
    <border>
      <left/>
      <right style="thin">
        <color theme="8"/>
      </right>
      <top style="thin">
        <color indexed="64"/>
      </top>
      <bottom style="thin">
        <color theme="8"/>
      </bottom>
      <diagonal/>
    </border>
    <border>
      <left style="thin">
        <color theme="8"/>
      </left>
      <right/>
      <top style="thin">
        <color indexed="64"/>
      </top>
      <bottom style="thin">
        <color theme="8"/>
      </bottom>
      <diagonal/>
    </border>
    <border>
      <left/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indexed="64"/>
      </left>
      <right/>
      <top style="thin">
        <color theme="8"/>
      </top>
      <bottom style="thin">
        <color theme="8"/>
      </bottom>
      <diagonal/>
    </border>
    <border>
      <left/>
      <right style="thin">
        <color indexed="64"/>
      </right>
      <top style="thin">
        <color theme="8"/>
      </top>
      <bottom/>
      <diagonal/>
    </border>
    <border>
      <left/>
      <right style="thin">
        <color indexed="64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/>
      <top style="thin">
        <color theme="8"/>
      </top>
      <bottom style="thin">
        <color indexed="64"/>
      </bottom>
      <diagonal/>
    </border>
    <border>
      <left/>
      <right style="medium">
        <color theme="8"/>
      </right>
      <top style="thin">
        <color theme="8"/>
      </top>
      <bottom style="thin">
        <color indexed="64"/>
      </bottom>
      <diagonal/>
    </border>
    <border>
      <left style="medium">
        <color theme="8"/>
      </left>
      <right/>
      <top style="thin">
        <color theme="8"/>
      </top>
      <bottom style="thin">
        <color indexed="64"/>
      </bottom>
      <diagonal/>
    </border>
    <border>
      <left/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/>
      <diagonal/>
    </border>
    <border>
      <left style="thin">
        <color theme="8"/>
      </left>
      <right style="thin">
        <color indexed="64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2" fillId="0" borderId="0"/>
  </cellStyleXfs>
  <cellXfs count="120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165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5" fontId="4" fillId="4" borderId="1" xfId="0" applyNumberFormat="1" applyFont="1" applyFill="1" applyBorder="1" applyAlignment="1">
      <alignment horizontal="center" vertical="top" wrapText="1"/>
    </xf>
    <xf numFmtId="165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165" fontId="5" fillId="2" borderId="5" xfId="0" applyNumberFormat="1" applyFont="1" applyFill="1" applyBorder="1" applyAlignment="1">
      <alignment horizontal="center" vertical="top" wrapText="1"/>
    </xf>
    <xf numFmtId="165" fontId="5" fillId="2" borderId="5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5" fontId="2" fillId="6" borderId="1" xfId="0" applyNumberFormat="1" applyFont="1" applyFill="1" applyBorder="1" applyAlignment="1">
      <alignment vertical="top" wrapText="1"/>
    </xf>
    <xf numFmtId="9" fontId="2" fillId="6" borderId="1" xfId="1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13" fillId="6" borderId="12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5" xfId="0" applyFont="1" applyFill="1" applyBorder="1" applyAlignment="1">
      <alignment horizontal="right" vertical="top" wrapText="1"/>
    </xf>
    <xf numFmtId="0" fontId="1" fillId="3" borderId="7" xfId="0" applyFont="1" applyFill="1" applyBorder="1" applyAlignment="1">
      <alignment horizontal="center" vertical="top"/>
    </xf>
    <xf numFmtId="0" fontId="1" fillId="3" borderId="19" xfId="0" applyFont="1" applyFill="1" applyBorder="1" applyAlignment="1">
      <alignment vertical="top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66" fontId="1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64" fontId="0" fillId="5" borderId="1" xfId="0" applyNumberFormat="1" applyFill="1" applyBorder="1" applyAlignment="1">
      <alignment vertical="top"/>
    </xf>
    <xf numFmtId="0" fontId="15" fillId="0" borderId="1" xfId="0" applyFont="1" applyBorder="1" applyAlignment="1">
      <alignment horizontal="left" vertical="center" wrapText="1" indent="1"/>
    </xf>
    <xf numFmtId="0" fontId="17" fillId="0" borderId="1" xfId="0" applyFont="1" applyBorder="1"/>
    <xf numFmtId="0" fontId="20" fillId="0" borderId="1" xfId="0" applyFont="1" applyBorder="1"/>
    <xf numFmtId="1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20" fillId="0" borderId="1" xfId="0" applyFont="1" applyBorder="1" applyAlignment="1">
      <alignment horizontal="left" vertical="center" wrapText="1"/>
    </xf>
    <xf numFmtId="165" fontId="3" fillId="5" borderId="1" xfId="0" applyNumberFormat="1" applyFont="1" applyFill="1" applyBorder="1" applyAlignment="1">
      <alignment horizontal="center" vertical="top" wrapText="1"/>
    </xf>
    <xf numFmtId="164" fontId="3" fillId="5" borderId="1" xfId="0" applyNumberFormat="1" applyFont="1" applyFill="1" applyBorder="1" applyAlignment="1">
      <alignment vertical="top" wrapText="1"/>
    </xf>
    <xf numFmtId="165" fontId="5" fillId="5" borderId="1" xfId="0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vertical="top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horizontal="right" vertical="top" wrapText="1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 wrapText="1"/>
    </xf>
    <xf numFmtId="0" fontId="5" fillId="6" borderId="27" xfId="0" applyFont="1" applyFill="1" applyBorder="1" applyAlignment="1">
      <alignment horizontal="left" vertical="top" wrapText="1"/>
    </xf>
    <xf numFmtId="0" fontId="3" fillId="0" borderId="2" xfId="0" quotePrefix="1" applyFont="1" applyBorder="1" applyAlignment="1">
      <alignment horizontal="left" vertical="top" wrapText="1"/>
    </xf>
    <xf numFmtId="0" fontId="3" fillId="0" borderId="4" xfId="0" quotePrefix="1" applyFont="1" applyBorder="1" applyAlignment="1">
      <alignment horizontal="left" vertical="top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14" fontId="1" fillId="6" borderId="7" xfId="0" applyNumberFormat="1" applyFont="1" applyFill="1" applyBorder="1" applyAlignment="1">
      <alignment horizontal="left" vertical="center"/>
    </xf>
    <xf numFmtId="14" fontId="1" fillId="6" borderId="20" xfId="0" applyNumberFormat="1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6" borderId="21" xfId="0" applyFont="1" applyFill="1" applyBorder="1" applyAlignment="1">
      <alignment horizontal="left"/>
    </xf>
    <xf numFmtId="0" fontId="1" fillId="6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 vertical="top"/>
    </xf>
    <xf numFmtId="0" fontId="1" fillId="3" borderId="2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 wrapText="1"/>
    </xf>
    <xf numFmtId="164" fontId="14" fillId="3" borderId="12" xfId="0" applyNumberFormat="1" applyFont="1" applyFill="1" applyBorder="1" applyAlignment="1">
      <alignment horizontal="center" vertical="center" wrapText="1"/>
    </xf>
    <xf numFmtId="164" fontId="14" fillId="3" borderId="13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2F000000}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2"/>
  <sheetViews>
    <sheetView tabSelected="1" topLeftCell="A30" zoomScaleNormal="100" workbookViewId="0">
      <selection activeCell="D15" sqref="D15:E15"/>
    </sheetView>
  </sheetViews>
  <sheetFormatPr defaultColWidth="9.109375" defaultRowHeight="14.4" x14ac:dyDescent="0.3"/>
  <cols>
    <col min="1" max="1" width="13.5546875" style="46" customWidth="1"/>
    <col min="2" max="2" width="30.5546875" style="45" customWidth="1"/>
    <col min="3" max="3" width="112" style="46" customWidth="1"/>
    <col min="4" max="4" width="30.6640625" style="47" customWidth="1"/>
    <col min="5" max="5" width="9.6640625" style="47" customWidth="1"/>
    <col min="6" max="6" width="7.5546875" style="47" customWidth="1"/>
    <col min="7" max="8" width="19.5546875" style="45" customWidth="1"/>
    <col min="9" max="9" width="17.21875" style="45" customWidth="1"/>
    <col min="10" max="10" width="32.77734375" style="45" customWidth="1"/>
    <col min="11" max="11" width="36.77734375" style="45" customWidth="1"/>
    <col min="12" max="16384" width="9.109375" style="45"/>
  </cols>
  <sheetData>
    <row r="1" spans="1:16" s="38" customFormat="1" ht="31.2" x14ac:dyDescent="0.6">
      <c r="A1" s="6"/>
      <c r="B1" s="2" t="s">
        <v>13</v>
      </c>
      <c r="C1" s="6"/>
      <c r="D1" s="3"/>
      <c r="E1" s="3"/>
      <c r="F1" s="65"/>
      <c r="G1" s="1"/>
      <c r="H1" s="1"/>
      <c r="I1" s="1"/>
      <c r="J1" s="1"/>
      <c r="K1" s="1"/>
    </row>
    <row r="2" spans="1:16" customFormat="1" ht="28.8" customHeight="1" x14ac:dyDescent="0.3">
      <c r="A2" s="42"/>
      <c r="B2" s="30" t="s">
        <v>31</v>
      </c>
      <c r="C2" s="42"/>
      <c r="D2" s="4"/>
      <c r="E2" s="4"/>
      <c r="F2" s="66"/>
      <c r="G2" s="43"/>
      <c r="H2" s="43"/>
      <c r="I2" s="43"/>
      <c r="J2" s="43"/>
      <c r="K2" s="43"/>
    </row>
    <row r="3" spans="1:16" customFormat="1" ht="15.6" x14ac:dyDescent="0.3">
      <c r="A3" s="24" t="s">
        <v>59</v>
      </c>
      <c r="B3" s="91" t="s">
        <v>58</v>
      </c>
      <c r="C3" s="89"/>
      <c r="D3" s="28"/>
      <c r="E3" s="28"/>
      <c r="F3" s="67"/>
      <c r="G3" s="27"/>
      <c r="H3" s="27"/>
      <c r="I3" s="44"/>
      <c r="J3" s="44"/>
      <c r="K3" s="44"/>
      <c r="L3" s="44"/>
      <c r="M3" s="44"/>
      <c r="N3" s="44"/>
      <c r="O3" s="44"/>
      <c r="P3" s="44"/>
    </row>
    <row r="4" spans="1:16" customFormat="1" ht="140.4" x14ac:dyDescent="0.3">
      <c r="A4" s="49" t="s">
        <v>60</v>
      </c>
      <c r="B4" s="92" t="s">
        <v>62</v>
      </c>
      <c r="C4" s="89"/>
      <c r="D4" s="28"/>
      <c r="E4" s="28"/>
      <c r="F4" s="28"/>
      <c r="G4" s="31"/>
      <c r="H4" s="31"/>
      <c r="I4" s="44"/>
      <c r="J4" s="44"/>
      <c r="K4" s="44"/>
      <c r="L4" s="44"/>
      <c r="M4" s="44"/>
      <c r="N4" s="44"/>
      <c r="O4" s="44"/>
      <c r="P4" s="44"/>
    </row>
    <row r="5" spans="1:16" customFormat="1" ht="15.6" x14ac:dyDescent="0.3">
      <c r="A5" s="62" t="s">
        <v>14</v>
      </c>
      <c r="B5" s="93"/>
      <c r="C5" s="90"/>
      <c r="D5" s="28"/>
      <c r="E5" s="28"/>
      <c r="F5" s="68"/>
      <c r="G5" s="17"/>
      <c r="H5" s="17"/>
      <c r="I5" s="44"/>
      <c r="J5" s="44"/>
      <c r="K5" s="44"/>
      <c r="L5" s="44"/>
      <c r="M5" s="44"/>
      <c r="N5" s="44"/>
      <c r="O5" s="44"/>
      <c r="P5" s="44"/>
    </row>
    <row r="6" spans="1:16" customFormat="1" ht="15.6" x14ac:dyDescent="0.3">
      <c r="A6" s="50"/>
      <c r="B6" s="51"/>
      <c r="C6" s="50"/>
      <c r="D6" s="28"/>
      <c r="E6" s="28"/>
      <c r="F6" s="68"/>
      <c r="G6" s="17"/>
      <c r="H6" s="17"/>
      <c r="I6" s="44"/>
      <c r="J6" s="44"/>
      <c r="K6" s="44"/>
      <c r="L6" s="44"/>
      <c r="M6" s="44"/>
      <c r="N6" s="44"/>
      <c r="O6" s="44"/>
      <c r="P6" s="44"/>
    </row>
    <row r="7" spans="1:16" s="44" customFormat="1" ht="15.6" x14ac:dyDescent="0.3">
      <c r="A7" s="18" t="s">
        <v>7</v>
      </c>
      <c r="B7" s="19"/>
      <c r="C7" s="18"/>
      <c r="D7" s="19"/>
      <c r="E7" s="20"/>
      <c r="F7" s="68"/>
      <c r="G7" s="17"/>
      <c r="H7" s="17"/>
    </row>
    <row r="8" spans="1:16" s="44" customFormat="1" ht="15.6" x14ac:dyDescent="0.3">
      <c r="A8" s="29" t="s">
        <v>15</v>
      </c>
      <c r="B8" s="5"/>
      <c r="C8" s="29"/>
      <c r="D8" s="5"/>
      <c r="E8" s="5"/>
      <c r="F8" s="68"/>
      <c r="G8" s="17"/>
      <c r="H8" s="17"/>
    </row>
    <row r="9" spans="1:16" s="44" customFormat="1" ht="15.6" x14ac:dyDescent="0.3">
      <c r="A9" s="55" t="s">
        <v>30</v>
      </c>
      <c r="B9" s="21"/>
      <c r="C9" s="55"/>
      <c r="D9" s="22"/>
      <c r="E9" s="22"/>
      <c r="F9" s="68"/>
      <c r="G9" s="17"/>
      <c r="H9" s="17"/>
    </row>
    <row r="10" spans="1:16" s="44" customFormat="1" ht="15.6" x14ac:dyDescent="0.3">
      <c r="A10" s="26" t="s">
        <v>28</v>
      </c>
      <c r="B10" s="5"/>
      <c r="C10" s="26"/>
      <c r="D10" s="5"/>
      <c r="E10" s="5"/>
      <c r="F10" s="68"/>
      <c r="G10" s="17"/>
      <c r="H10" s="17"/>
    </row>
    <row r="11" spans="1:16" s="44" customFormat="1" ht="15.6" x14ac:dyDescent="0.3">
      <c r="A11" s="26" t="s">
        <v>22</v>
      </c>
      <c r="B11" s="5"/>
      <c r="C11" s="26"/>
      <c r="D11" s="5"/>
      <c r="E11" s="5"/>
      <c r="F11" s="68"/>
      <c r="G11" s="17"/>
      <c r="H11" s="17"/>
    </row>
    <row r="12" spans="1:16" s="44" customFormat="1" ht="15.6" x14ac:dyDescent="0.3">
      <c r="A12" s="25" t="s">
        <v>25</v>
      </c>
      <c r="B12" s="5"/>
      <c r="C12" s="25"/>
      <c r="D12" s="5"/>
      <c r="E12" s="5"/>
      <c r="F12" s="68"/>
      <c r="G12" s="17"/>
      <c r="H12" s="17"/>
    </row>
    <row r="13" spans="1:16" s="44" customFormat="1" ht="15.6" x14ac:dyDescent="0.3">
      <c r="A13" s="5"/>
      <c r="B13" s="48" t="s">
        <v>3</v>
      </c>
      <c r="C13" s="5"/>
      <c r="D13" s="113" t="s">
        <v>4</v>
      </c>
      <c r="E13" s="113"/>
      <c r="F13" s="69"/>
      <c r="G13" s="17"/>
      <c r="H13" s="17"/>
    </row>
    <row r="14" spans="1:16" s="44" customFormat="1" ht="15.6" x14ac:dyDescent="0.3">
      <c r="A14" s="5"/>
      <c r="B14" s="32" t="s">
        <v>5</v>
      </c>
      <c r="C14" s="5"/>
      <c r="D14" s="114">
        <v>16.559999999999999</v>
      </c>
      <c r="E14" s="115"/>
      <c r="F14" s="54"/>
      <c r="G14" s="119" t="s">
        <v>23</v>
      </c>
      <c r="H14" s="17"/>
    </row>
    <row r="15" spans="1:16" s="44" customFormat="1" ht="15.6" customHeight="1" x14ac:dyDescent="0.3">
      <c r="A15" s="5"/>
      <c r="B15" s="32" t="s">
        <v>6</v>
      </c>
      <c r="C15" s="5"/>
      <c r="D15" s="116">
        <v>18.57</v>
      </c>
      <c r="E15" s="117"/>
      <c r="F15" s="54"/>
      <c r="G15" s="119"/>
      <c r="H15" s="17"/>
    </row>
    <row r="16" spans="1:16" s="44" customFormat="1" ht="15.6" x14ac:dyDescent="0.3">
      <c r="A16" s="5"/>
      <c r="B16" s="33" t="s">
        <v>8</v>
      </c>
      <c r="C16" s="5"/>
      <c r="D16" s="116">
        <v>21.94</v>
      </c>
      <c r="E16" s="117"/>
      <c r="F16" s="54"/>
      <c r="G16" s="119"/>
      <c r="H16" s="17"/>
    </row>
    <row r="17" spans="1:11" s="44" customFormat="1" ht="15.6" x14ac:dyDescent="0.3">
      <c r="A17" s="23"/>
      <c r="B17" s="16"/>
      <c r="C17" s="23"/>
      <c r="D17" s="28"/>
      <c r="E17" s="28"/>
      <c r="F17" s="68"/>
      <c r="G17" s="17"/>
      <c r="H17" s="17"/>
    </row>
    <row r="18" spans="1:11" customFormat="1" ht="15.6" x14ac:dyDescent="0.3">
      <c r="A18" s="8"/>
      <c r="B18" s="9"/>
      <c r="C18" s="8"/>
      <c r="D18" s="41"/>
      <c r="E18" s="41"/>
      <c r="F18" s="118"/>
      <c r="G18" s="118"/>
      <c r="H18" s="118"/>
      <c r="I18" s="44"/>
      <c r="J18" s="44"/>
    </row>
    <row r="19" spans="1:11" ht="31.2" x14ac:dyDescent="0.3">
      <c r="A19" s="8" t="s">
        <v>0</v>
      </c>
      <c r="B19" s="9" t="s">
        <v>33</v>
      </c>
      <c r="C19" s="8" t="s">
        <v>16</v>
      </c>
      <c r="D19" s="41" t="s">
        <v>1</v>
      </c>
      <c r="E19" s="41" t="s">
        <v>11</v>
      </c>
      <c r="F19" s="41" t="s">
        <v>9</v>
      </c>
      <c r="G19" s="12" t="s">
        <v>10</v>
      </c>
      <c r="H19" s="12" t="s">
        <v>24</v>
      </c>
      <c r="I19" s="39" t="s">
        <v>12</v>
      </c>
      <c r="J19" s="40" t="s">
        <v>32</v>
      </c>
      <c r="K19" s="40" t="s">
        <v>27</v>
      </c>
    </row>
    <row r="20" spans="1:11" ht="33" customHeight="1" x14ac:dyDescent="0.3">
      <c r="A20" s="7"/>
      <c r="B20" s="94" t="s">
        <v>61</v>
      </c>
      <c r="C20" s="95"/>
      <c r="D20" s="36"/>
      <c r="E20" s="36"/>
      <c r="F20" s="37"/>
      <c r="G20" s="34"/>
      <c r="H20" s="35" t="s">
        <v>34</v>
      </c>
      <c r="I20" s="35">
        <f>SUBTOTAL(9,I21:I24)</f>
        <v>0</v>
      </c>
      <c r="J20" s="56"/>
      <c r="K20" s="56"/>
    </row>
    <row r="21" spans="1:11" ht="15.6" x14ac:dyDescent="0.3">
      <c r="A21" s="70">
        <v>1</v>
      </c>
      <c r="B21" s="71"/>
      <c r="C21" s="71" t="s">
        <v>46</v>
      </c>
      <c r="D21" s="72"/>
      <c r="E21" s="53"/>
      <c r="F21" s="73"/>
      <c r="G21" s="52"/>
      <c r="H21" s="13"/>
      <c r="I21" s="74"/>
      <c r="J21" s="57"/>
      <c r="K21" s="57"/>
    </row>
    <row r="22" spans="1:11" ht="15.6" x14ac:dyDescent="0.25">
      <c r="A22" s="75"/>
      <c r="B22" s="76"/>
      <c r="C22" s="77" t="s">
        <v>57</v>
      </c>
      <c r="D22" s="72"/>
      <c r="E22" s="53"/>
      <c r="F22" s="78">
        <v>1</v>
      </c>
      <c r="G22" s="52">
        <v>0</v>
      </c>
      <c r="H22" s="13">
        <f>SUM(G22*F22)</f>
        <v>0</v>
      </c>
      <c r="I22" s="74">
        <f>E22*H22</f>
        <v>0</v>
      </c>
      <c r="J22" s="57"/>
      <c r="K22" s="57"/>
    </row>
    <row r="23" spans="1:11" ht="15.6" x14ac:dyDescent="0.25">
      <c r="A23" s="75"/>
      <c r="B23" s="76"/>
      <c r="C23" s="77" t="s">
        <v>42</v>
      </c>
      <c r="D23" s="72"/>
      <c r="E23" s="53"/>
      <c r="F23" s="78">
        <v>30</v>
      </c>
      <c r="G23" s="52">
        <v>0</v>
      </c>
      <c r="H23" s="13">
        <f>SUM(G23*F23)</f>
        <v>0</v>
      </c>
      <c r="I23" s="74">
        <f>E23*H23</f>
        <v>0</v>
      </c>
      <c r="J23" s="57"/>
      <c r="K23" s="57"/>
    </row>
    <row r="24" spans="1:11" ht="15.6" x14ac:dyDescent="0.2">
      <c r="A24" s="75"/>
      <c r="B24" s="79"/>
      <c r="C24" s="77" t="s">
        <v>41</v>
      </c>
      <c r="D24" s="72"/>
      <c r="E24" s="53"/>
      <c r="F24" s="78">
        <v>176</v>
      </c>
      <c r="G24" s="52">
        <v>0</v>
      </c>
      <c r="H24" s="13">
        <f t="shared" ref="H24:H36" si="0">G24*F24</f>
        <v>0</v>
      </c>
      <c r="I24" s="74">
        <f>E24*H24</f>
        <v>0</v>
      </c>
      <c r="J24" s="57"/>
      <c r="K24" s="57"/>
    </row>
    <row r="25" spans="1:11" ht="15.6" x14ac:dyDescent="0.2">
      <c r="A25" s="75"/>
      <c r="B25" s="79"/>
      <c r="C25" s="77" t="s">
        <v>35</v>
      </c>
      <c r="D25" s="72"/>
      <c r="E25" s="53"/>
      <c r="F25" s="78">
        <v>7</v>
      </c>
      <c r="G25" s="52">
        <v>0</v>
      </c>
      <c r="H25" s="13">
        <f t="shared" si="0"/>
        <v>0</v>
      </c>
      <c r="I25" s="74">
        <f>E25*H25</f>
        <v>0</v>
      </c>
      <c r="J25" s="57"/>
      <c r="K25" s="57"/>
    </row>
    <row r="26" spans="1:11" ht="15.6" x14ac:dyDescent="0.2">
      <c r="A26" s="75"/>
      <c r="B26" s="79"/>
      <c r="C26" s="77" t="s">
        <v>36</v>
      </c>
      <c r="D26" s="72"/>
      <c r="E26" s="53"/>
      <c r="F26" s="78">
        <v>8</v>
      </c>
      <c r="G26" s="52">
        <v>0</v>
      </c>
      <c r="H26" s="13">
        <f t="shared" si="0"/>
        <v>0</v>
      </c>
      <c r="I26" s="74">
        <f t="shared" ref="I26:I43" si="1">E26*H26</f>
        <v>0</v>
      </c>
      <c r="J26" s="57"/>
      <c r="K26" s="57"/>
    </row>
    <row r="27" spans="1:11" ht="15.6" x14ac:dyDescent="0.2">
      <c r="A27" s="75"/>
      <c r="B27" s="79"/>
      <c r="C27" s="77" t="s">
        <v>37</v>
      </c>
      <c r="D27" s="72"/>
      <c r="E27" s="53"/>
      <c r="F27" s="78">
        <v>2</v>
      </c>
      <c r="G27" s="52">
        <v>0</v>
      </c>
      <c r="H27" s="13">
        <f t="shared" si="0"/>
        <v>0</v>
      </c>
      <c r="I27" s="74">
        <f t="shared" si="1"/>
        <v>0</v>
      </c>
      <c r="J27" s="57"/>
      <c r="K27" s="57"/>
    </row>
    <row r="28" spans="1:11" ht="15.6" x14ac:dyDescent="0.2">
      <c r="A28" s="75"/>
      <c r="B28" s="79"/>
      <c r="C28" s="77" t="s">
        <v>38</v>
      </c>
      <c r="D28" s="72"/>
      <c r="E28" s="53"/>
      <c r="F28" s="78">
        <v>1</v>
      </c>
      <c r="G28" s="52">
        <v>0</v>
      </c>
      <c r="H28" s="13">
        <f t="shared" si="0"/>
        <v>0</v>
      </c>
      <c r="I28" s="74">
        <f t="shared" si="1"/>
        <v>0</v>
      </c>
      <c r="J28" s="57"/>
      <c r="K28" s="57"/>
    </row>
    <row r="29" spans="1:11" ht="15.6" x14ac:dyDescent="0.2">
      <c r="A29" s="75"/>
      <c r="B29" s="79"/>
      <c r="C29" s="77" t="s">
        <v>39</v>
      </c>
      <c r="D29" s="72"/>
      <c r="E29" s="53"/>
      <c r="F29" s="78">
        <v>16</v>
      </c>
      <c r="G29" s="52">
        <v>0</v>
      </c>
      <c r="H29" s="13">
        <f t="shared" si="0"/>
        <v>0</v>
      </c>
      <c r="I29" s="74">
        <f t="shared" si="1"/>
        <v>0</v>
      </c>
      <c r="J29" s="57"/>
      <c r="K29" s="57"/>
    </row>
    <row r="30" spans="1:11" ht="15.6" x14ac:dyDescent="0.2">
      <c r="A30" s="75"/>
      <c r="B30" s="79"/>
      <c r="C30" s="77" t="s">
        <v>40</v>
      </c>
      <c r="D30" s="72"/>
      <c r="E30" s="53"/>
      <c r="F30" s="78">
        <v>4</v>
      </c>
      <c r="G30" s="52">
        <v>0</v>
      </c>
      <c r="H30" s="13">
        <f t="shared" si="0"/>
        <v>0</v>
      </c>
      <c r="I30" s="74">
        <f t="shared" si="1"/>
        <v>0</v>
      </c>
      <c r="J30" s="57"/>
      <c r="K30" s="57"/>
    </row>
    <row r="31" spans="1:11" ht="15.6" x14ac:dyDescent="0.3">
      <c r="A31" s="75"/>
      <c r="B31" s="79"/>
      <c r="C31" s="80" t="s">
        <v>43</v>
      </c>
      <c r="D31" s="72"/>
      <c r="E31" s="53"/>
      <c r="F31" s="78"/>
      <c r="G31" s="52">
        <v>0</v>
      </c>
      <c r="H31" s="13">
        <f t="shared" si="0"/>
        <v>0</v>
      </c>
      <c r="I31" s="74">
        <f t="shared" si="1"/>
        <v>0</v>
      </c>
      <c r="J31" s="57"/>
      <c r="K31" s="57"/>
    </row>
    <row r="32" spans="1:11" ht="15.6" x14ac:dyDescent="0.2">
      <c r="A32" s="75"/>
      <c r="B32" s="79"/>
      <c r="C32" s="77" t="s">
        <v>44</v>
      </c>
      <c r="D32" s="72"/>
      <c r="E32" s="53"/>
      <c r="F32" s="78"/>
      <c r="G32" s="52">
        <v>0</v>
      </c>
      <c r="H32" s="13">
        <f t="shared" si="0"/>
        <v>0</v>
      </c>
      <c r="I32" s="74">
        <f t="shared" si="1"/>
        <v>0</v>
      </c>
      <c r="J32" s="57"/>
      <c r="K32" s="57"/>
    </row>
    <row r="33" spans="1:11" ht="15.6" x14ac:dyDescent="0.2">
      <c r="A33" s="75">
        <v>2</v>
      </c>
      <c r="B33" s="79"/>
      <c r="C33" s="81" t="s">
        <v>45</v>
      </c>
      <c r="D33" s="72"/>
      <c r="E33" s="53"/>
      <c r="F33" s="78"/>
      <c r="G33" s="52">
        <v>0</v>
      </c>
      <c r="H33" s="13">
        <f t="shared" si="0"/>
        <v>0</v>
      </c>
      <c r="I33" s="74">
        <f t="shared" si="1"/>
        <v>0</v>
      </c>
      <c r="J33" s="57"/>
      <c r="K33" s="57"/>
    </row>
    <row r="34" spans="1:11" ht="15.6" x14ac:dyDescent="0.3">
      <c r="A34" s="82"/>
      <c r="B34" s="83"/>
      <c r="C34" s="82" t="s">
        <v>47</v>
      </c>
      <c r="D34" s="73"/>
      <c r="E34" s="73"/>
      <c r="F34" s="73">
        <v>33</v>
      </c>
      <c r="G34" s="52">
        <v>0</v>
      </c>
      <c r="H34" s="13">
        <f t="shared" si="0"/>
        <v>0</v>
      </c>
      <c r="I34" s="74">
        <f t="shared" si="1"/>
        <v>0</v>
      </c>
      <c r="J34" s="57"/>
      <c r="K34" s="57"/>
    </row>
    <row r="35" spans="1:11" ht="15.6" x14ac:dyDescent="0.2">
      <c r="A35" s="75"/>
      <c r="B35" s="79"/>
      <c r="C35" s="77" t="s">
        <v>48</v>
      </c>
      <c r="D35" s="72"/>
      <c r="E35" s="53"/>
      <c r="F35" s="78">
        <v>33</v>
      </c>
      <c r="G35" s="52">
        <v>0</v>
      </c>
      <c r="H35" s="13">
        <f t="shared" si="0"/>
        <v>0</v>
      </c>
      <c r="I35" s="74">
        <f t="shared" si="1"/>
        <v>0</v>
      </c>
      <c r="J35" s="57"/>
      <c r="K35" s="57"/>
    </row>
    <row r="36" spans="1:11" ht="15.6" x14ac:dyDescent="0.3">
      <c r="A36" s="75"/>
      <c r="B36" s="79"/>
      <c r="C36" s="84" t="s">
        <v>49</v>
      </c>
      <c r="D36" s="72"/>
      <c r="E36" s="53"/>
      <c r="F36" s="78">
        <v>1</v>
      </c>
      <c r="G36" s="52">
        <v>0</v>
      </c>
      <c r="H36" s="13">
        <f t="shared" si="0"/>
        <v>0</v>
      </c>
      <c r="I36" s="74">
        <f t="shared" si="1"/>
        <v>0</v>
      </c>
      <c r="J36" s="57"/>
      <c r="K36" s="57"/>
    </row>
    <row r="37" spans="1:11" ht="15.6" x14ac:dyDescent="0.2">
      <c r="A37" s="75"/>
      <c r="B37" s="79"/>
      <c r="C37" s="77" t="s">
        <v>50</v>
      </c>
      <c r="D37" s="72"/>
      <c r="E37" s="53"/>
      <c r="F37" s="78"/>
      <c r="G37" s="52">
        <v>0</v>
      </c>
      <c r="H37" s="13">
        <f t="shared" ref="H37:H39" si="2">G37*F37</f>
        <v>0</v>
      </c>
      <c r="I37" s="74">
        <f t="shared" si="1"/>
        <v>0</v>
      </c>
      <c r="J37" s="57"/>
      <c r="K37" s="57"/>
    </row>
    <row r="38" spans="1:11" ht="15.6" x14ac:dyDescent="0.2">
      <c r="A38" s="75"/>
      <c r="B38" s="79"/>
      <c r="C38" s="77" t="s">
        <v>51</v>
      </c>
      <c r="D38" s="72"/>
      <c r="E38" s="53"/>
      <c r="F38" s="78"/>
      <c r="G38" s="52">
        <v>0</v>
      </c>
      <c r="H38" s="13">
        <f>G38*F38</f>
        <v>0</v>
      </c>
      <c r="I38" s="74">
        <f t="shared" si="1"/>
        <v>0</v>
      </c>
      <c r="J38" s="57"/>
      <c r="K38" s="57"/>
    </row>
    <row r="39" spans="1:11" ht="15.6" x14ac:dyDescent="0.2">
      <c r="A39" s="75">
        <v>3</v>
      </c>
      <c r="B39" s="79"/>
      <c r="C39" s="81" t="s">
        <v>52</v>
      </c>
      <c r="D39" s="72"/>
      <c r="E39" s="53"/>
      <c r="F39" s="78"/>
      <c r="G39" s="52">
        <v>0</v>
      </c>
      <c r="H39" s="13">
        <f t="shared" si="2"/>
        <v>0</v>
      </c>
      <c r="I39" s="74">
        <f t="shared" si="1"/>
        <v>0</v>
      </c>
      <c r="J39" s="57"/>
      <c r="K39" s="57"/>
    </row>
    <row r="40" spans="1:11" ht="15.6" x14ac:dyDescent="0.3">
      <c r="A40" s="75"/>
      <c r="B40" s="79"/>
      <c r="C40" s="84" t="s">
        <v>53</v>
      </c>
      <c r="D40" s="72"/>
      <c r="E40" s="53"/>
      <c r="F40" s="78">
        <v>250</v>
      </c>
      <c r="G40" s="52">
        <v>0</v>
      </c>
      <c r="H40" s="13">
        <f>G40*F40</f>
        <v>0</v>
      </c>
      <c r="I40" s="74">
        <f t="shared" si="1"/>
        <v>0</v>
      </c>
      <c r="J40" s="57"/>
      <c r="K40" s="57"/>
    </row>
    <row r="41" spans="1:11" ht="15.6" x14ac:dyDescent="0.2">
      <c r="A41" s="75"/>
      <c r="B41" s="79"/>
      <c r="C41" s="77" t="s">
        <v>54</v>
      </c>
      <c r="D41" s="72"/>
      <c r="E41" s="53"/>
      <c r="F41" s="78">
        <v>530</v>
      </c>
      <c r="G41" s="52">
        <v>0</v>
      </c>
      <c r="H41" s="13">
        <f>G41*F41</f>
        <v>0</v>
      </c>
      <c r="I41" s="74">
        <f t="shared" si="1"/>
        <v>0</v>
      </c>
      <c r="J41" s="57"/>
      <c r="K41" s="57"/>
    </row>
    <row r="42" spans="1:11" ht="15.6" x14ac:dyDescent="0.3">
      <c r="A42" s="75"/>
      <c r="B42" s="79"/>
      <c r="C42" s="84" t="s">
        <v>55</v>
      </c>
      <c r="D42" s="72"/>
      <c r="E42" s="53"/>
      <c r="F42" s="78">
        <v>30</v>
      </c>
      <c r="G42" s="52">
        <v>0</v>
      </c>
      <c r="H42" s="13">
        <f>G42*F42</f>
        <v>0</v>
      </c>
      <c r="I42" s="74">
        <f t="shared" si="1"/>
        <v>0</v>
      </c>
      <c r="J42" s="57"/>
      <c r="K42" s="57"/>
    </row>
    <row r="43" spans="1:11" ht="15.6" x14ac:dyDescent="0.2">
      <c r="A43" s="82"/>
      <c r="B43" s="83"/>
      <c r="C43" s="77" t="s">
        <v>56</v>
      </c>
      <c r="D43" s="73"/>
      <c r="E43" s="73"/>
      <c r="F43" s="73">
        <v>52</v>
      </c>
      <c r="G43" s="52">
        <v>0</v>
      </c>
      <c r="H43" s="13">
        <f>G43*F43</f>
        <v>0</v>
      </c>
      <c r="I43" s="74">
        <f t="shared" si="1"/>
        <v>0</v>
      </c>
      <c r="J43" s="57"/>
      <c r="K43" s="57"/>
    </row>
    <row r="44" spans="1:11" ht="15.6" x14ac:dyDescent="0.3">
      <c r="A44" s="82"/>
      <c r="B44" s="11" t="s">
        <v>17</v>
      </c>
      <c r="C44" s="10"/>
      <c r="D44" s="14"/>
      <c r="E44" s="14"/>
      <c r="F44" s="15"/>
      <c r="G44" s="85">
        <f>SUM(G22:G43)</f>
        <v>0</v>
      </c>
      <c r="H44" s="86">
        <f>SUM(H22:H43)</f>
        <v>0</v>
      </c>
      <c r="I44" s="86">
        <f>SUBTOTAL(9,I20:I24)</f>
        <v>0</v>
      </c>
      <c r="J44" s="57"/>
      <c r="K44" s="57"/>
    </row>
    <row r="45" spans="1:11" ht="15.6" x14ac:dyDescent="0.3">
      <c r="A45" s="82"/>
      <c r="B45" s="11" t="s">
        <v>2</v>
      </c>
      <c r="C45" s="10"/>
      <c r="D45" s="14"/>
      <c r="E45" s="14"/>
      <c r="F45" s="15"/>
      <c r="G45" s="85">
        <f>SUM(G44*0.15)</f>
        <v>0</v>
      </c>
      <c r="H45" s="87">
        <f>H44*0.15</f>
        <v>0</v>
      </c>
      <c r="I45" s="88"/>
      <c r="J45" s="57"/>
      <c r="K45" s="57"/>
    </row>
    <row r="46" spans="1:11" ht="15.6" x14ac:dyDescent="0.3">
      <c r="A46" s="82"/>
      <c r="B46" s="11" t="s">
        <v>18</v>
      </c>
      <c r="C46" s="10"/>
      <c r="D46" s="14"/>
      <c r="E46" s="14"/>
      <c r="F46" s="15"/>
      <c r="G46" s="85">
        <f>SUM(G44+G45)</f>
        <v>0</v>
      </c>
      <c r="H46" s="87">
        <f>H44+H45</f>
        <v>0</v>
      </c>
      <c r="I46" s="88"/>
      <c r="J46" s="57"/>
      <c r="K46" s="57"/>
    </row>
    <row r="47" spans="1:11" x14ac:dyDescent="0.3">
      <c r="B47" s="59"/>
      <c r="C47" s="58"/>
      <c r="D47" s="60"/>
      <c r="E47" s="60"/>
      <c r="F47" s="60"/>
      <c r="G47" s="61"/>
      <c r="H47" s="61"/>
      <c r="I47" s="61"/>
      <c r="J47" s="61"/>
      <c r="K47" s="61"/>
    </row>
    <row r="48" spans="1:11" ht="15" thickBot="1" x14ac:dyDescent="0.35">
      <c r="B48" s="61"/>
      <c r="C48" s="58"/>
      <c r="D48" s="60"/>
      <c r="E48" s="60"/>
      <c r="F48" s="60"/>
      <c r="G48" s="61"/>
      <c r="H48" s="61"/>
      <c r="I48" s="61"/>
      <c r="J48" s="61"/>
      <c r="K48" s="61"/>
    </row>
    <row r="49" spans="3:11" x14ac:dyDescent="0.3">
      <c r="C49" s="98" t="s">
        <v>26</v>
      </c>
      <c r="D49" s="96"/>
      <c r="E49" s="97"/>
      <c r="F49" s="103"/>
      <c r="G49" s="104"/>
      <c r="H49" s="61"/>
      <c r="I49" s="61"/>
      <c r="J49" s="61"/>
      <c r="K49" s="61"/>
    </row>
    <row r="50" spans="3:11" x14ac:dyDescent="0.3">
      <c r="C50" s="99"/>
      <c r="D50" s="105" t="s">
        <v>19</v>
      </c>
      <c r="E50" s="106"/>
      <c r="F50" s="63" t="s">
        <v>21</v>
      </c>
      <c r="G50" s="64"/>
      <c r="H50" s="61"/>
      <c r="I50" s="61"/>
      <c r="J50" s="61"/>
      <c r="K50" s="61"/>
    </row>
    <row r="51" spans="3:11" x14ac:dyDescent="0.3">
      <c r="C51" s="99"/>
      <c r="D51" s="107"/>
      <c r="E51" s="108"/>
      <c r="F51" s="101"/>
      <c r="G51" s="102"/>
      <c r="H51" s="61"/>
      <c r="I51" s="61"/>
      <c r="J51" s="61"/>
      <c r="K51" s="61"/>
    </row>
    <row r="52" spans="3:11" ht="22.8" customHeight="1" thickBot="1" x14ac:dyDescent="0.35">
      <c r="C52" s="100"/>
      <c r="D52" s="109" t="s">
        <v>29</v>
      </c>
      <c r="E52" s="110"/>
      <c r="F52" s="111" t="s">
        <v>20</v>
      </c>
      <c r="G52" s="112"/>
      <c r="H52" s="61"/>
      <c r="I52" s="61"/>
      <c r="J52" s="61"/>
      <c r="K52" s="61"/>
    </row>
  </sheetData>
  <sheetProtection formatCells="0" formatColumns="0" formatRows="0" insertRows="0"/>
  <protectedRanges>
    <protectedRange sqref="D49:G51" name="Range7"/>
    <protectedRange sqref="J20:K46" name="Range6"/>
    <protectedRange sqref="D14:F16" name="Range2"/>
    <protectedRange sqref="B3:B5" name="Range1"/>
    <protectedRange sqref="G20" name="Range3_2"/>
    <protectedRange sqref="F35:F42 F22:F33" name="Range3_3"/>
  </protectedRanges>
  <mergeCells count="15">
    <mergeCell ref="D13:E13"/>
    <mergeCell ref="D14:E14"/>
    <mergeCell ref="D15:E15"/>
    <mergeCell ref="D16:E16"/>
    <mergeCell ref="F18:H18"/>
    <mergeCell ref="G14:G16"/>
    <mergeCell ref="B20:C20"/>
    <mergeCell ref="D49:E49"/>
    <mergeCell ref="C49:C52"/>
    <mergeCell ref="F51:G51"/>
    <mergeCell ref="F49:G49"/>
    <mergeCell ref="D50:E50"/>
    <mergeCell ref="D51:E51"/>
    <mergeCell ref="D52:E52"/>
    <mergeCell ref="F52:G52"/>
  </mergeCells>
  <phoneticPr fontId="12" type="noConversion"/>
  <dataValidations count="2">
    <dataValidation type="decimal" operator="greaterThanOrEqual" allowBlank="1" showInputMessage="1" showErrorMessage="1" sqref="D14:E16 G21:G43" xr:uid="{8C15FC5A-F30C-4ABB-9E84-56D0A532AF68}">
      <formula1>0</formula1>
    </dataValidation>
    <dataValidation type="list" allowBlank="1" showInputMessage="1" showErrorMessage="1" sqref="F14:F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Lindokuhle Mantyintyi</cp:lastModifiedBy>
  <cp:lastPrinted>2020-07-02T18:44:36Z</cp:lastPrinted>
  <dcterms:created xsi:type="dcterms:W3CDTF">2017-06-15T23:28:53Z</dcterms:created>
  <dcterms:modified xsi:type="dcterms:W3CDTF">2026-10-15T07:23:35Z</dcterms:modified>
</cp:coreProperties>
</file>